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玉置作業\f.二日市病院\部門紹介\薬剤部\保健調剤薬局\"/>
    </mc:Choice>
  </mc:AlternateContent>
  <xr:revisionPtr revIDLastSave="0" documentId="13_ncr:1_{291A2087-9281-4B5C-8B5B-8D996BDAD51E}" xr6:coauthVersionLast="47" xr6:coauthVersionMax="47" xr10:uidLastSave="{00000000-0000-0000-0000-000000000000}"/>
  <bookViews>
    <workbookView xWindow="-120" yWindow="-120" windowWidth="29040" windowHeight="15720" tabRatio="780" xr2:uid="{00000000-000D-0000-FFFF-FFFF00000000}"/>
  </bookViews>
  <sheets>
    <sheet name="目次" sheetId="2" r:id="rId1"/>
    <sheet name="雛形" sheetId="1" state="hidden" r:id="rId2"/>
    <sheet name="MST" sheetId="3" state="hidden" r:id="rId3"/>
    <sheet name="GC(膀胱癌)" sheetId="39" r:id="rId4"/>
    <sheet name="M-VAC" sheetId="42" r:id="rId5"/>
    <sheet name="THP+CDDP（動注）" sheetId="37" r:id="rId6"/>
    <sheet name="BCG膀注" sheetId="44" r:id="rId7"/>
    <sheet name="ピノルビン膀注" sheetId="45" r:id="rId8"/>
    <sheet name="ゲムシタビン+パクリタキセル" sheetId="49" r:id="rId9"/>
    <sheet name="キイトルーダ" sheetId="50" r:id="rId10"/>
    <sheet name="DTX+PSL" sheetId="40" r:id="rId11"/>
    <sheet name="DTX+EP" sheetId="41" r:id="rId12"/>
    <sheet name="カバジタキセル" sheetId="48" r:id="rId13"/>
    <sheet name="BEP療法" sheetId="38" r:id="rId14"/>
  </sheets>
  <definedNames>
    <definedName name="_xlnm.Print_Area" localSheetId="11">'DTX+EP'!$A$1:$Y$35</definedName>
    <definedName name="_xlnm.Print_Area" localSheetId="10">'DTX+PSL'!$A$1:$Y$36</definedName>
    <definedName name="_xlnm.Print_Area" localSheetId="12">カバジタキセル!$A$1:$Y$30</definedName>
    <definedName name="_xlnm.Print_Area" localSheetId="9">キイトルーダ!$A$1:$Y$30</definedName>
  </definedNames>
  <calcPr calcId="191029"/>
</workbook>
</file>

<file path=xl/calcChain.xml><?xml version="1.0" encoding="utf-8"?>
<calcChain xmlns="http://schemas.openxmlformats.org/spreadsheetml/2006/main">
  <c r="N14" i="50" l="1"/>
  <c r="N12" i="49" l="1"/>
  <c r="M52" i="49" s="1"/>
  <c r="M30" i="49" l="1"/>
  <c r="M32" i="49"/>
  <c r="N14" i="48"/>
  <c r="M22" i="48" s="1"/>
  <c r="K12" i="37" l="1"/>
  <c r="M19" i="38" l="1"/>
  <c r="N12" i="45"/>
  <c r="N12" i="44"/>
  <c r="M56" i="42" l="1"/>
  <c r="M54" i="42"/>
  <c r="N12" i="42"/>
  <c r="M41" i="42" s="1"/>
  <c r="M27" i="42" l="1"/>
  <c r="M29" i="42"/>
  <c r="M20" i="42"/>
  <c r="N14" i="41"/>
  <c r="M27" i="41" s="1"/>
  <c r="N14" i="40"/>
  <c r="M27" i="40" s="1"/>
  <c r="N12" i="39"/>
  <c r="M44" i="39" s="1"/>
  <c r="M63" i="38"/>
  <c r="M41" i="38"/>
  <c r="M37" i="38"/>
  <c r="N12" i="38"/>
  <c r="E35" i="37" l="1"/>
  <c r="E32" i="37"/>
  <c r="K15" i="37"/>
  <c r="E30" i="37"/>
  <c r="K14" i="37"/>
  <c r="E27" i="37"/>
  <c r="M28" i="39"/>
  <c r="M25" i="38"/>
  <c r="M21" i="38"/>
  <c r="K12" i="1" l="1"/>
</calcChain>
</file>

<file path=xl/sharedStrings.xml><?xml version="1.0" encoding="utf-8"?>
<sst xmlns="http://schemas.openxmlformats.org/spreadsheetml/2006/main" count="1153" uniqueCount="242">
  <si>
    <t>患者名</t>
    <rPh sb="0" eb="2">
      <t>カンジャ</t>
    </rPh>
    <rPh sb="2" eb="3">
      <t>メイ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</si>
  <si>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</si>
  <si>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</si>
  <si>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才</t>
    <rPh sb="0" eb="1">
      <t>サイ</t>
    </rPh>
    <phoneticPr fontId="1"/>
  </si>
  <si>
    <t>cm</t>
    <phoneticPr fontId="1"/>
  </si>
  <si>
    <t>体重</t>
    <rPh sb="0" eb="2">
      <t>タイジュウ</t>
    </rPh>
    <phoneticPr fontId="1"/>
  </si>
  <si>
    <t>weeks interval</t>
    <phoneticPr fontId="1"/>
  </si>
  <si>
    <t>Day1</t>
    <phoneticPr fontId="1"/>
  </si>
  <si>
    <t>(</t>
    <phoneticPr fontId="1"/>
  </si>
  <si>
    <t>/</t>
    <phoneticPr fontId="1"/>
  </si>
  <si>
    <t>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</si>
  <si>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</si>
  <si>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</si>
  <si>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</si>
  <si>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</si>
  <si>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</si>
  <si>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</si>
  <si>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</si>
  <si>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</si>
  <si>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</si>
  <si>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Day2</t>
    <phoneticPr fontId="1"/>
  </si>
  <si>
    <t>Day2</t>
    <phoneticPr fontId="1"/>
  </si>
  <si>
    <t>Day2 以降は、状況に応じて適宜補液を追加して下さい。</t>
    <rPh sb="5" eb="7">
      <t>イコウ</t>
    </rPh>
    <rPh sb="9" eb="11">
      <t>ジョウキョウ</t>
    </rPh>
    <rPh sb="12" eb="13">
      <t>オウ</t>
    </rPh>
    <rPh sb="15" eb="17">
      <t>テキギ</t>
    </rPh>
    <rPh sb="17" eb="19">
      <t>ホエキ</t>
    </rPh>
    <rPh sb="20" eb="22">
      <t>ツイカ</t>
    </rPh>
    <rPh sb="24" eb="25">
      <t>クダ</t>
    </rPh>
    <phoneticPr fontId="1"/>
  </si>
  <si>
    <t>Day3</t>
    <phoneticPr fontId="1"/>
  </si>
  <si>
    <t>+</t>
    <phoneticPr fontId="1"/>
  </si>
  <si>
    <t>(</t>
    <phoneticPr fontId="1"/>
  </si>
  <si>
    <t>)</t>
    <phoneticPr fontId="1"/>
  </si>
  <si>
    <t>分</t>
    <rPh sb="0" eb="1">
      <t>フン</t>
    </rPh>
    <phoneticPr fontId="1"/>
  </si>
  <si>
    <t>補液</t>
    <rPh sb="0" eb="2">
      <t>ホエキ</t>
    </rPh>
    <phoneticPr fontId="1"/>
  </si>
  <si>
    <t>生食　500mL</t>
    <rPh sb="0" eb="2">
      <t>セイショク</t>
    </rPh>
    <phoneticPr fontId="1"/>
  </si>
  <si>
    <t>生食　250mL</t>
    <rPh sb="0" eb="2">
      <t>セイショク</t>
    </rPh>
    <phoneticPr fontId="1"/>
  </si>
  <si>
    <t>生食　100mL</t>
    <rPh sb="0" eb="2">
      <t>セイショク</t>
    </rPh>
    <phoneticPr fontId="1"/>
  </si>
  <si>
    <t>生食　50mL</t>
    <rPh sb="0" eb="2">
      <t>セイショク</t>
    </rPh>
    <phoneticPr fontId="1"/>
  </si>
  <si>
    <t>生食　20mL</t>
    <rPh sb="0" eb="2">
      <t>セイショク</t>
    </rPh>
    <phoneticPr fontId="1"/>
  </si>
  <si>
    <t>5%ブドウ糖液　500mL</t>
    <rPh sb="5" eb="6">
      <t>トウ</t>
    </rPh>
    <rPh sb="6" eb="7">
      <t>エキ</t>
    </rPh>
    <phoneticPr fontId="1"/>
  </si>
  <si>
    <t>5%ブドウ糖液　250mL</t>
    <rPh sb="5" eb="6">
      <t>トウ</t>
    </rPh>
    <rPh sb="6" eb="7">
      <t>エキ</t>
    </rPh>
    <phoneticPr fontId="1"/>
  </si>
  <si>
    <t>リプラス3号液　500mL</t>
    <rPh sb="5" eb="6">
      <t>ゴウ</t>
    </rPh>
    <rPh sb="6" eb="7">
      <t>エキ</t>
    </rPh>
    <phoneticPr fontId="1"/>
  </si>
  <si>
    <t>リプラス3号液　200mL</t>
    <rPh sb="5" eb="6">
      <t>ゴウ</t>
    </rPh>
    <rPh sb="6" eb="7">
      <t>エキ</t>
    </rPh>
    <phoneticPr fontId="1"/>
  </si>
  <si>
    <t>マンニトール液　300ｍL</t>
    <rPh sb="6" eb="7">
      <t>エキ</t>
    </rPh>
    <phoneticPr fontId="1"/>
  </si>
  <si>
    <t>option</t>
    <phoneticPr fontId="1"/>
  </si>
  <si>
    <t>硫酸Mg 補正液 20mL</t>
    <rPh sb="0" eb="2">
      <t>リュウサン</t>
    </rPh>
    <rPh sb="5" eb="7">
      <t>ホセイ</t>
    </rPh>
    <rPh sb="7" eb="8">
      <t>エキ</t>
    </rPh>
    <phoneticPr fontId="1"/>
  </si>
  <si>
    <t>ステロイド・制吐剤</t>
    <rPh sb="6" eb="9">
      <t>セイトザイ</t>
    </rPh>
    <phoneticPr fontId="1"/>
  </si>
  <si>
    <t>グラニセトロン3mg/100mL</t>
    <phoneticPr fontId="1"/>
  </si>
  <si>
    <t>デカドロン6.6mg/2mL</t>
    <phoneticPr fontId="1"/>
  </si>
  <si>
    <t>デカドロン1.65mg/0.5mL</t>
    <phoneticPr fontId="1"/>
  </si>
  <si>
    <t>デカドロン錠0.5mg 8T1X朝食後</t>
    <rPh sb="5" eb="6">
      <t>ジョウ</t>
    </rPh>
    <rPh sb="16" eb="19">
      <t>チョウショクゴ</t>
    </rPh>
    <phoneticPr fontId="1"/>
  </si>
  <si>
    <t>イメンド125mg 1X朝食後</t>
    <rPh sb="12" eb="14">
      <t>チョウショク</t>
    </rPh>
    <rPh sb="14" eb="15">
      <t>アト</t>
    </rPh>
    <phoneticPr fontId="1"/>
  </si>
  <si>
    <t>イメンド80mg 1X朝食後</t>
    <rPh sb="11" eb="13">
      <t>チョウショク</t>
    </rPh>
    <rPh sb="13" eb="14">
      <t>アト</t>
    </rPh>
    <phoneticPr fontId="1"/>
  </si>
  <si>
    <t>その他</t>
    <rPh sb="2" eb="3">
      <t>タ</t>
    </rPh>
    <phoneticPr fontId="1"/>
  </si>
  <si>
    <t>メチコバール 筋注</t>
    <rPh sb="7" eb="8">
      <t>キン</t>
    </rPh>
    <rPh sb="8" eb="9">
      <t>チュウ</t>
    </rPh>
    <phoneticPr fontId="1"/>
  </si>
  <si>
    <t>フォリアミン5mg 0.1T1X朝食後</t>
    <rPh sb="16" eb="18">
      <t>チョウショク</t>
    </rPh>
    <rPh sb="18" eb="19">
      <t>アト</t>
    </rPh>
    <phoneticPr fontId="1"/>
  </si>
  <si>
    <t>(</t>
    <phoneticPr fontId="1"/>
  </si>
  <si>
    <t>)</t>
    <phoneticPr fontId="1"/>
  </si>
  <si>
    <t>減量</t>
    <rPh sb="0" eb="2">
      <t>ゲンリョウ</t>
    </rPh>
    <phoneticPr fontId="1"/>
  </si>
  <si>
    <t>kg</t>
    <phoneticPr fontId="1"/>
  </si>
  <si>
    <r>
      <t>m</t>
    </r>
    <r>
      <rPr>
        <vertAlign val="superscript"/>
        <sz val="12"/>
        <rFont val="ＭＳ Ｐゴシック"/>
        <family val="3"/>
        <charset val="128"/>
        <scheme val="minor"/>
      </rPr>
      <t>2</t>
    </r>
    <phoneticPr fontId="1"/>
  </si>
  <si>
    <t>グラニセトロン3mg/100mL</t>
  </si>
  <si>
    <t>デカドロン6.6mg/2mL</t>
  </si>
  <si>
    <r>
      <t>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1"/>
  </si>
  <si>
    <t>ラシックス20mg 1A</t>
    <phoneticPr fontId="1"/>
  </si>
  <si>
    <t>デカドロン錠0.5mg 16T1X朝食後</t>
    <rPh sb="5" eb="6">
      <t>ジョウ</t>
    </rPh>
    <rPh sb="17" eb="20">
      <t>チョウショクゴ</t>
    </rPh>
    <phoneticPr fontId="1"/>
  </si>
  <si>
    <t>mg</t>
    <phoneticPr fontId="1"/>
  </si>
  <si>
    <r>
      <t>(25mg/m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</si>
  <si>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シスプラチン</t>
    <phoneticPr fontId="1"/>
  </si>
  <si>
    <t>戻る</t>
    <rPh sb="0" eb="1">
      <t>モド</t>
    </rPh>
    <phoneticPr fontId="1"/>
  </si>
  <si>
    <t>戻る</t>
    <rPh sb="0" eb="1">
      <t>モド</t>
    </rPh>
    <phoneticPr fontId="1"/>
  </si>
  <si>
    <t>BSA　　　　　　　　　　　　(体表面積：藤本)</t>
    <rPh sb="16" eb="18">
      <t>タイヒョウ</t>
    </rPh>
    <rPh sb="18" eb="20">
      <t>メンセキ</t>
    </rPh>
    <rPh sb="21" eb="23">
      <t>フジモト</t>
    </rPh>
    <phoneticPr fontId="1"/>
  </si>
  <si>
    <t>※抗がん剤の量はこれを元に、決定して下さい</t>
    <rPh sb="1" eb="2">
      <t>コウ</t>
    </rPh>
    <rPh sb="4" eb="5">
      <t>ザイ</t>
    </rPh>
    <rPh sb="6" eb="7">
      <t>リョウ</t>
    </rPh>
    <rPh sb="11" eb="12">
      <t>モト</t>
    </rPh>
    <rPh sb="14" eb="16">
      <t>ケッテイ</t>
    </rPh>
    <rPh sb="18" eb="19">
      <t>クダ</t>
    </rPh>
    <phoneticPr fontId="1"/>
  </si>
  <si>
    <t>※抗がん剤の量は、これをもとに決定して下さい</t>
    <rPh sb="1" eb="2">
      <t>コウ</t>
    </rPh>
    <rPh sb="4" eb="5">
      <t>ザイ</t>
    </rPh>
    <rPh sb="6" eb="7">
      <t>リョウ</t>
    </rPh>
    <rPh sb="15" eb="17">
      <t>ケッテイ</t>
    </rPh>
    <rPh sb="19" eb="20">
      <t>クダ</t>
    </rPh>
    <phoneticPr fontId="1"/>
  </si>
  <si>
    <t>ドセタキセル</t>
    <phoneticPr fontId="1"/>
  </si>
  <si>
    <r>
      <t>(60mg/m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</si>
  <si>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r>
      <t>(1000mg/m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</si>
  <si>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(</t>
    <phoneticPr fontId="1"/>
  </si>
  <si>
    <t>)</t>
    <phoneticPr fontId="1"/>
  </si>
  <si>
    <t>コース目</t>
    <rPh sb="3" eb="4">
      <t>メ</t>
    </rPh>
    <phoneticPr fontId="1"/>
  </si>
  <si>
    <t>デカドロンは、年齢やDM等で調節して下さい</t>
    <rPh sb="7" eb="9">
      <t>ネンレイ</t>
    </rPh>
    <rPh sb="12" eb="13">
      <t>トウ</t>
    </rPh>
    <rPh sb="14" eb="16">
      <t>チョウセツ</t>
    </rPh>
    <rPh sb="18" eb="19">
      <t>クダ</t>
    </rPh>
    <phoneticPr fontId="1"/>
  </si>
  <si>
    <r>
      <t>(100mg/m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</si>
  <si>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ラクテック　500mL</t>
    <phoneticPr fontId="1"/>
  </si>
  <si>
    <t>ラステット</t>
    <phoneticPr fontId="1"/>
  </si>
  <si>
    <t>催吐リスク分類</t>
    <rPh sb="0" eb="2">
      <t>サイト</t>
    </rPh>
    <rPh sb="5" eb="7">
      <t>ブンルイ</t>
    </rPh>
    <phoneticPr fontId="1"/>
  </si>
  <si>
    <t>高度催吐リスク</t>
    <rPh sb="0" eb="2">
      <t>コウド</t>
    </rPh>
    <rPh sb="2" eb="4">
      <t>サイト</t>
    </rPh>
    <phoneticPr fontId="1"/>
  </si>
  <si>
    <t>中度催吐リスク</t>
    <rPh sb="0" eb="2">
      <t>チュウド</t>
    </rPh>
    <rPh sb="2" eb="4">
      <t>サイト</t>
    </rPh>
    <phoneticPr fontId="1"/>
  </si>
  <si>
    <t>軽度催吐リスク</t>
    <rPh sb="0" eb="2">
      <t>ケイド</t>
    </rPh>
    <rPh sb="2" eb="4">
      <t>サイト</t>
    </rPh>
    <phoneticPr fontId="1"/>
  </si>
  <si>
    <t>最小度度催吐リスク</t>
    <rPh sb="0" eb="2">
      <t>サイショウ</t>
    </rPh>
    <rPh sb="2" eb="4">
      <t>ドド</t>
    </rPh>
    <rPh sb="4" eb="6">
      <t>サイト</t>
    </rPh>
    <phoneticPr fontId="1"/>
  </si>
  <si>
    <t>2010年の制吐剤ガイドラインから引用</t>
    <rPh sb="4" eb="5">
      <t>ネン</t>
    </rPh>
    <rPh sb="6" eb="9">
      <t>セイトザイ</t>
    </rPh>
    <rPh sb="17" eb="19">
      <t>インヨウ</t>
    </rPh>
    <phoneticPr fontId="1"/>
  </si>
  <si>
    <t>補液等は、腎機能やその他の疾患に合わせて適宜調製する</t>
    <rPh sb="0" eb="1">
      <t>ホ</t>
    </rPh>
    <rPh sb="1" eb="2">
      <t>エキ</t>
    </rPh>
    <rPh sb="2" eb="3">
      <t>トウ</t>
    </rPh>
    <rPh sb="5" eb="8">
      <t>ジンキノウ</t>
    </rPh>
    <rPh sb="11" eb="12">
      <t>タ</t>
    </rPh>
    <rPh sb="13" eb="15">
      <t>シッカン</t>
    </rPh>
    <rPh sb="16" eb="17">
      <t>ア</t>
    </rPh>
    <rPh sb="20" eb="22">
      <t>テキギ</t>
    </rPh>
    <rPh sb="22" eb="24">
      <t>チョウセイ</t>
    </rPh>
    <phoneticPr fontId="1"/>
  </si>
  <si>
    <t>10% NaCl 20mL(34mEq)</t>
    <phoneticPr fontId="1"/>
  </si>
  <si>
    <t>KCL 10mL(20mEq)</t>
    <phoneticPr fontId="1"/>
  </si>
  <si>
    <t>AMR 投与量</t>
    <rPh sb="4" eb="6">
      <t>トウヨ</t>
    </rPh>
    <rPh sb="6" eb="7">
      <t>リョウ</t>
    </rPh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</si>
  <si>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</si>
  <si>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GC療法(膀胱癌)</t>
    <rPh sb="2" eb="4">
      <t>リョウホウ</t>
    </rPh>
    <rPh sb="5" eb="7">
      <t>ボウコウ</t>
    </rPh>
    <rPh sb="7" eb="8">
      <t>ガン</t>
    </rPh>
    <phoneticPr fontId="1"/>
  </si>
  <si>
    <t>BCG膀注療法</t>
    <rPh sb="3" eb="4">
      <t>ボウ</t>
    </rPh>
    <rPh sb="4" eb="5">
      <t>チュウ</t>
    </rPh>
    <rPh sb="5" eb="7">
      <t>リョウホウ</t>
    </rPh>
    <phoneticPr fontId="1"/>
  </si>
  <si>
    <t>M-VAC療法</t>
    <rPh sb="5" eb="7">
      <t>リョウホウ</t>
    </rPh>
    <phoneticPr fontId="1"/>
  </si>
  <si>
    <t>前立腺癌</t>
    <rPh sb="0" eb="3">
      <t>ゼンリツセン</t>
    </rPh>
    <rPh sb="3" eb="4">
      <t>ガン</t>
    </rPh>
    <phoneticPr fontId="1"/>
  </si>
  <si>
    <t>DTX+PSL療法</t>
    <rPh sb="7" eb="9">
      <t>リョウホウ</t>
    </rPh>
    <phoneticPr fontId="1"/>
  </si>
  <si>
    <t>DTX+EP療法</t>
    <rPh sb="6" eb="8">
      <t>リョウホウ</t>
    </rPh>
    <phoneticPr fontId="1"/>
  </si>
  <si>
    <t>精巣癌</t>
    <rPh sb="0" eb="2">
      <t>セイソウ</t>
    </rPh>
    <rPh sb="2" eb="3">
      <t>ガン</t>
    </rPh>
    <phoneticPr fontId="1"/>
  </si>
  <si>
    <t>BEP療法</t>
    <rPh sb="3" eb="5">
      <t>リョウホウ</t>
    </rPh>
    <phoneticPr fontId="1"/>
  </si>
  <si>
    <t>THP+CDDP(動脈内注入)療法</t>
    <rPh sb="9" eb="11">
      <t>ドウミャク</t>
    </rPh>
    <rPh sb="11" eb="12">
      <t>ナイ</t>
    </rPh>
    <rPh sb="12" eb="14">
      <t>チュウニュウ</t>
    </rPh>
    <rPh sb="15" eb="17">
      <t>リョウホウ</t>
    </rPh>
    <phoneticPr fontId="1"/>
  </si>
  <si>
    <t>ピノルビン膀注療法</t>
    <rPh sb="5" eb="6">
      <t>ボウ</t>
    </rPh>
    <rPh sb="6" eb="7">
      <t>チュウ</t>
    </rPh>
    <rPh sb="7" eb="9">
      <t>リョウホウ</t>
    </rPh>
    <phoneticPr fontId="1"/>
  </si>
  <si>
    <t>ソリューゲンF</t>
  </si>
  <si>
    <t>ソリューゲンF</t>
    <phoneticPr fontId="1"/>
  </si>
  <si>
    <t>(Div)</t>
    <phoneticPr fontId="1"/>
  </si>
  <si>
    <t>(IA)</t>
    <phoneticPr fontId="1"/>
  </si>
  <si>
    <t>生食10mL</t>
    <rPh sb="0" eb="2">
      <t>セイショク</t>
    </rPh>
    <phoneticPr fontId="1"/>
  </si>
  <si>
    <t>蒸留水</t>
    <rPh sb="0" eb="2">
      <t>ジョウリュウ</t>
    </rPh>
    <rPh sb="2" eb="3">
      <t>スイ</t>
    </rPh>
    <phoneticPr fontId="1"/>
  </si>
  <si>
    <t>ピノルビン</t>
    <phoneticPr fontId="1"/>
  </si>
  <si>
    <t>(</t>
    <phoneticPr fontId="1"/>
  </si>
  <si>
    <t>)</t>
    <phoneticPr fontId="1"/>
  </si>
  <si>
    <t>日間コース</t>
    <rPh sb="0" eb="1">
      <t>ニチ</t>
    </rPh>
    <rPh sb="1" eb="2">
      <t>アイダ</t>
    </rPh>
    <phoneticPr fontId="1"/>
  </si>
  <si>
    <r>
      <t>ピノルビン10mgに生食を加え、1mg/mLの溶液とし、蒸留水加えて</t>
    </r>
    <r>
      <rPr>
        <sz val="6"/>
        <color rgb="FFFF0000"/>
        <rFont val="ＭＳ Ｐゴシック"/>
        <family val="3"/>
        <charset val="128"/>
        <scheme val="minor"/>
      </rPr>
      <t>Total10mL</t>
    </r>
    <r>
      <rPr>
        <sz val="6"/>
        <color theme="1"/>
        <rFont val="ＭＳ Ｐゴシック"/>
        <family val="3"/>
        <charset val="128"/>
        <scheme val="minor"/>
      </rPr>
      <t>とする</t>
    </r>
    <rPh sb="10" eb="12">
      <t>セイショク</t>
    </rPh>
    <phoneticPr fontId="1"/>
  </si>
  <si>
    <t>両側</t>
    <rPh sb="0" eb="2">
      <t>リョウソク</t>
    </rPh>
    <phoneticPr fontId="1"/>
  </si>
  <si>
    <t>X2</t>
    <phoneticPr fontId="1"/>
  </si>
  <si>
    <t>左側</t>
    <rPh sb="0" eb="1">
      <t>ヒダリ</t>
    </rPh>
    <rPh sb="1" eb="2">
      <t>ガワ</t>
    </rPh>
    <phoneticPr fontId="1"/>
  </si>
  <si>
    <t>右側</t>
    <rPh sb="0" eb="1">
      <t>ミギ</t>
    </rPh>
    <rPh sb="1" eb="2">
      <t>ガワ</t>
    </rPh>
    <phoneticPr fontId="1"/>
  </si>
  <si>
    <t>ピノルビン</t>
    <phoneticPr fontId="1"/>
  </si>
  <si>
    <t>シスプラチン</t>
    <phoneticPr fontId="1"/>
  </si>
  <si>
    <r>
      <t>mg/m</t>
    </r>
    <r>
      <rPr>
        <b/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b/>
        <sz val="10"/>
        <color theme="1"/>
        <rFont val="ＭＳ Ｐゴシック"/>
        <family val="3"/>
        <charset val="128"/>
        <scheme val="minor"/>
      </rPr>
      <t>/2week</t>
    </r>
    <phoneticPr fontId="1"/>
  </si>
  <si>
    <t>ヘパリン5000単位</t>
    <rPh sb="8" eb="10">
      <t>タンイ</t>
    </rPh>
    <phoneticPr fontId="1"/>
  </si>
  <si>
    <t>(原液)</t>
    <rPh sb="1" eb="3">
      <t>ゲンエキ</t>
    </rPh>
    <phoneticPr fontId="1"/>
  </si>
  <si>
    <t>備考</t>
    <rPh sb="0" eb="2">
      <t>ビコウ</t>
    </rPh>
    <phoneticPr fontId="1"/>
  </si>
  <si>
    <t>・投与日は入浴禁止</t>
    <rPh sb="1" eb="3">
      <t>トウヨ</t>
    </rPh>
    <rPh sb="3" eb="4">
      <t>ヒ</t>
    </rPh>
    <rPh sb="5" eb="7">
      <t>ニュウヨク</t>
    </rPh>
    <rPh sb="7" eb="9">
      <t>キンシ</t>
    </rPh>
    <phoneticPr fontId="1"/>
  </si>
  <si>
    <t>・リザーバー部の発赤</t>
    <rPh sb="6" eb="7">
      <t>ブ</t>
    </rPh>
    <rPh sb="8" eb="10">
      <t>ホッセキ</t>
    </rPh>
    <phoneticPr fontId="1"/>
  </si>
  <si>
    <t>・臀部の疼痛、発赤の有無</t>
    <rPh sb="1" eb="3">
      <t>デンブ</t>
    </rPh>
    <rPh sb="4" eb="6">
      <t>トウツウ</t>
    </rPh>
    <rPh sb="7" eb="9">
      <t>ホッセキ</t>
    </rPh>
    <rPh sb="10" eb="12">
      <t>ウム</t>
    </rPh>
    <phoneticPr fontId="1"/>
  </si>
  <si>
    <t>・下肢の痺れ</t>
    <rPh sb="1" eb="3">
      <t>カシ</t>
    </rPh>
    <rPh sb="4" eb="5">
      <t>シビ</t>
    </rPh>
    <phoneticPr fontId="1"/>
  </si>
  <si>
    <t>・感染徴候の有無</t>
    <rPh sb="1" eb="3">
      <t>カンセン</t>
    </rPh>
    <rPh sb="3" eb="5">
      <t>チョウコウ</t>
    </rPh>
    <rPh sb="6" eb="8">
      <t>ウム</t>
    </rPh>
    <phoneticPr fontId="1"/>
  </si>
  <si>
    <t>①</t>
    <phoneticPr fontId="1"/>
  </si>
  <si>
    <t>②</t>
    <phoneticPr fontId="1"/>
  </si>
  <si>
    <t>(2A)</t>
    <phoneticPr fontId="1"/>
  </si>
  <si>
    <r>
      <t>(20mg/m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</si>
  <si>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ブレオマイシン</t>
    <phoneticPr fontId="1"/>
  </si>
  <si>
    <t>(30mg/body)</t>
    <phoneticPr fontId="1"/>
  </si>
  <si>
    <t>Day2～5</t>
    <phoneticPr fontId="1"/>
  </si>
  <si>
    <t>Day6、7</t>
    <phoneticPr fontId="1"/>
  </si>
  <si>
    <t>②</t>
    <phoneticPr fontId="1"/>
  </si>
  <si>
    <t>③</t>
    <phoneticPr fontId="1"/>
  </si>
  <si>
    <t>④</t>
    <phoneticPr fontId="1"/>
  </si>
  <si>
    <t>Day8、15</t>
    <phoneticPr fontId="1"/>
  </si>
  <si>
    <t>①の側管から</t>
    <rPh sb="2" eb="4">
      <t>ソッカン</t>
    </rPh>
    <phoneticPr fontId="1"/>
  </si>
  <si>
    <r>
      <t>(30mg/body)　</t>
    </r>
    <r>
      <rPr>
        <b/>
        <sz val="10"/>
        <color rgb="FFFF0000"/>
        <rFont val="ＭＳ Ｐゴシック"/>
        <family val="3"/>
        <charset val="128"/>
        <scheme val="minor"/>
      </rPr>
      <t>①の側管から</t>
    </r>
    <rPh sb="14" eb="16">
      <t>ソッカン</t>
    </rPh>
    <phoneticPr fontId="1"/>
  </si>
  <si>
    <t>3or4</t>
    <phoneticPr fontId="1"/>
  </si>
  <si>
    <t>⑤</t>
    <phoneticPr fontId="1"/>
  </si>
  <si>
    <t>デカドロン1.65mg/0.5mL  (2A)</t>
    <phoneticPr fontId="1"/>
  </si>
  <si>
    <t xml:space="preserve">生食20mL（ＩＶ） </t>
    <rPh sb="0" eb="2">
      <t>セイショク</t>
    </rPh>
    <phoneticPr fontId="1"/>
  </si>
  <si>
    <t>ゆっくり</t>
    <phoneticPr fontId="1"/>
  </si>
  <si>
    <t>シスプラチン</t>
    <phoneticPr fontId="1"/>
  </si>
  <si>
    <r>
      <t>(70mg/m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</si>
  <si>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ラシックス20mg(1A)</t>
    <phoneticPr fontId="1"/>
  </si>
  <si>
    <t>(IV)</t>
    <phoneticPr fontId="1"/>
  </si>
  <si>
    <t>ゆっくり</t>
    <phoneticPr fontId="1"/>
  </si>
  <si>
    <t>Day3、4</t>
    <phoneticPr fontId="1"/>
  </si>
  <si>
    <t>Day1、8、15</t>
    <phoneticPr fontId="1"/>
  </si>
  <si>
    <t>Day0</t>
    <phoneticPr fontId="1"/>
  </si>
  <si>
    <t>・タキソール終了後(1hr) 昼　PSL 5mg 内服</t>
    <rPh sb="6" eb="8">
      <t>シュウリョウ</t>
    </rPh>
    <rPh sb="8" eb="9">
      <t>アト</t>
    </rPh>
    <rPh sb="15" eb="16">
      <t>ヒル</t>
    </rPh>
    <rPh sb="25" eb="27">
      <t>ナイフク</t>
    </rPh>
    <phoneticPr fontId="1"/>
  </si>
  <si>
    <t>・day2以降は、PSL5mg 2T2XMTで内服</t>
    <rPh sb="5" eb="7">
      <t>イコウ</t>
    </rPh>
    <rPh sb="23" eb="25">
      <t>ナイフク</t>
    </rPh>
    <phoneticPr fontId="1"/>
  </si>
  <si>
    <t>・エストラサイト 2cap2XMA で内服</t>
    <rPh sb="19" eb="21">
      <t>ナイフク</t>
    </rPh>
    <phoneticPr fontId="1"/>
  </si>
  <si>
    <t>Day0、2</t>
    <phoneticPr fontId="1"/>
  </si>
  <si>
    <t>Day0、2</t>
    <phoneticPr fontId="1"/>
  </si>
  <si>
    <t>Day1</t>
    <phoneticPr fontId="1"/>
  </si>
  <si>
    <t>ソリューゲンG</t>
  </si>
  <si>
    <t>ソリューゲンG</t>
    <phoneticPr fontId="1"/>
  </si>
  <si>
    <t>+</t>
    <phoneticPr fontId="1"/>
  </si>
  <si>
    <t>生食100mL</t>
    <rPh sb="0" eb="2">
      <t>セイショク</t>
    </rPh>
    <phoneticPr fontId="1"/>
  </si>
  <si>
    <t>メトソレキセート</t>
    <phoneticPr fontId="1"/>
  </si>
  <si>
    <r>
      <t>30mg/m</t>
    </r>
    <r>
      <rPr>
        <vertAlign val="superscript"/>
        <sz val="12"/>
        <color theme="1"/>
        <rFont val="ＭＳ Ｐゴシック"/>
        <family val="3"/>
        <charset val="128"/>
        <scheme val="minor"/>
      </rPr>
      <t xml:space="preserve">2  </t>
    </r>
    <r>
      <rPr>
        <sz val="12"/>
        <color theme="1"/>
        <rFont val="ＭＳ Ｐゴシック"/>
        <family val="3"/>
        <charset val="128"/>
        <scheme val="minor"/>
      </rPr>
      <t>(①の側管から)</t>
    </r>
    <rPh sb="12" eb="14">
      <t>ソッカン</t>
    </rPh>
    <phoneticPr fontId="1"/>
  </si>
  <si>
    <t>(①の側管から)</t>
    <rPh sb="3" eb="5">
      <t>ソッカン</t>
    </rPh>
    <phoneticPr fontId="1"/>
  </si>
  <si>
    <t>③</t>
    <phoneticPr fontId="1"/>
  </si>
  <si>
    <t>②</t>
    <phoneticPr fontId="1"/>
  </si>
  <si>
    <t>＋</t>
    <phoneticPr fontId="1"/>
  </si>
  <si>
    <t>ピノルビン</t>
    <phoneticPr fontId="1"/>
  </si>
  <si>
    <t>(①を投与後、60分して側管から)</t>
    <rPh sb="3" eb="5">
      <t>トウヨ</t>
    </rPh>
    <rPh sb="5" eb="6">
      <t>アト</t>
    </rPh>
    <rPh sb="9" eb="10">
      <t>フン</t>
    </rPh>
    <rPh sb="12" eb="14">
      <t>ソッカン</t>
    </rPh>
    <phoneticPr fontId="1"/>
  </si>
  <si>
    <t>Day15,22</t>
    <phoneticPr fontId="1"/>
  </si>
  <si>
    <t>iV</t>
    <phoneticPr fontId="1"/>
  </si>
  <si>
    <t>day2</t>
    <phoneticPr fontId="1"/>
  </si>
  <si>
    <t>day3</t>
    <phoneticPr fontId="1"/>
  </si>
  <si>
    <t>day4</t>
    <phoneticPr fontId="1"/>
  </si>
  <si>
    <t>イメンド125mg</t>
    <phoneticPr fontId="1"/>
  </si>
  <si>
    <t>イメンド80mg</t>
    <phoneticPr fontId="1"/>
  </si>
  <si>
    <t>1cap</t>
    <phoneticPr fontId="1"/>
  </si>
  <si>
    <t>1cap</t>
    <phoneticPr fontId="1"/>
  </si>
  <si>
    <t>1cap</t>
    <phoneticPr fontId="1"/>
  </si>
  <si>
    <t>内服</t>
    <rPh sb="0" eb="2">
      <t>ナイフク</t>
    </rPh>
    <phoneticPr fontId="1"/>
  </si>
  <si>
    <r>
      <t>(30mg/m</t>
    </r>
    <r>
      <rPr>
        <vertAlign val="superscript"/>
        <sz val="12"/>
        <color theme="1"/>
        <rFont val="ＭＳ Ｐゴシック"/>
        <family val="3"/>
        <charset val="128"/>
        <scheme val="minor"/>
      </rPr>
      <t xml:space="preserve">2 </t>
    </r>
    <r>
      <rPr>
        <sz val="12"/>
        <color theme="1"/>
        <rFont val="ＭＳ Ｐゴシック"/>
        <family val="3"/>
        <charset val="128"/>
        <scheme val="minor"/>
      </rPr>
      <t xml:space="preserve"> 、①の側管から)</t>
    </r>
    <rPh sb="13" eb="15">
      <t>ソッカン</t>
    </rPh>
    <phoneticPr fontId="1"/>
  </si>
  <si>
    <t>イムノブラダー80mg</t>
    <phoneticPr fontId="1"/>
  </si>
  <si>
    <t>生理食塩水40mL</t>
    <rPh sb="0" eb="2">
      <t>セイリ</t>
    </rPh>
    <rPh sb="2" eb="5">
      <t>ショクエンスイ</t>
    </rPh>
    <phoneticPr fontId="1"/>
  </si>
  <si>
    <t>生理食塩水39mL</t>
    <rPh sb="0" eb="2">
      <t>セイリ</t>
    </rPh>
    <rPh sb="2" eb="5">
      <t>ショクエンスイ</t>
    </rPh>
    <phoneticPr fontId="1"/>
  </si>
  <si>
    <t>（膀胱内注入）</t>
    <rPh sb="1" eb="3">
      <t>ボウコウ</t>
    </rPh>
    <rPh sb="3" eb="4">
      <t>ナイ</t>
    </rPh>
    <rPh sb="4" eb="6">
      <t>チュウニュウ</t>
    </rPh>
    <phoneticPr fontId="1"/>
  </si>
  <si>
    <t>ピノルビン30mg</t>
    <phoneticPr fontId="1"/>
  </si>
  <si>
    <t>・累積投与量400mg/m2を超えると浮腫の発現頻度が高まるとの報告があります</t>
    <phoneticPr fontId="1"/>
  </si>
  <si>
    <t>・上記と同様に、末梢神経障害も投与コースが増えるに伴い発現頻度が増加します。</t>
    <rPh sb="1" eb="3">
      <t>ジョウキ</t>
    </rPh>
    <rPh sb="4" eb="6">
      <t>ドウヨウ</t>
    </rPh>
    <rPh sb="8" eb="10">
      <t>マッショウ</t>
    </rPh>
    <rPh sb="10" eb="12">
      <t>シンケイ</t>
    </rPh>
    <rPh sb="12" eb="14">
      <t>ショウガイ</t>
    </rPh>
    <rPh sb="15" eb="17">
      <t>トウヨ</t>
    </rPh>
    <rPh sb="21" eb="22">
      <t>フ</t>
    </rPh>
    <rPh sb="25" eb="26">
      <t>トモナ</t>
    </rPh>
    <rPh sb="27" eb="29">
      <t>ハツゲン</t>
    </rPh>
    <rPh sb="29" eb="31">
      <t>ヒンド</t>
    </rPh>
    <rPh sb="32" eb="34">
      <t>ゾウカ</t>
    </rPh>
    <phoneticPr fontId="1"/>
  </si>
  <si>
    <t>・その他、流涙や爪の変性などが特徴的な副作用です。</t>
    <rPh sb="3" eb="4">
      <t>タ</t>
    </rPh>
    <rPh sb="5" eb="7">
      <t>リュウルイ</t>
    </rPh>
    <rPh sb="8" eb="9">
      <t>ツメ</t>
    </rPh>
    <rPh sb="10" eb="12">
      <t>ヘンセイ</t>
    </rPh>
    <rPh sb="15" eb="18">
      <t>トクチョウテキ</t>
    </rPh>
    <rPh sb="19" eb="22">
      <t>フクサヨウ</t>
    </rPh>
    <phoneticPr fontId="1"/>
  </si>
  <si>
    <t>エクザール</t>
    <phoneticPr fontId="1"/>
  </si>
  <si>
    <t>)</t>
    <phoneticPr fontId="1"/>
  </si>
  <si>
    <t>)</t>
    <phoneticPr fontId="1"/>
  </si>
  <si>
    <t>)</t>
    <phoneticPr fontId="1"/>
  </si>
  <si>
    <t>カバジタキセル</t>
  </si>
  <si>
    <t>カバジタキセル</t>
    <phoneticPr fontId="1"/>
  </si>
  <si>
    <t>120～180</t>
    <phoneticPr fontId="1"/>
  </si>
  <si>
    <t>ポララミン注5mg 1A + デカドロン注6.6mg 1A + ガスター注20mg 1A + 生食100mL</t>
    <rPh sb="5" eb="6">
      <t>チュウ</t>
    </rPh>
    <rPh sb="20" eb="21">
      <t>チュウ</t>
    </rPh>
    <rPh sb="36" eb="37">
      <t>チュウ</t>
    </rPh>
    <rPh sb="47" eb="49">
      <t>セイショク</t>
    </rPh>
    <phoneticPr fontId="1"/>
  </si>
  <si>
    <t>ジェブタナ</t>
    <phoneticPr fontId="1"/>
  </si>
  <si>
    <t>・プレドニゾロン5mg 2T2X で内服</t>
    <rPh sb="18" eb="20">
      <t>ナイフク</t>
    </rPh>
    <phoneticPr fontId="1"/>
  </si>
  <si>
    <t>・投与翌日のジーラスタの投与が推奨されています</t>
    <rPh sb="1" eb="3">
      <t>トウヨ</t>
    </rPh>
    <rPh sb="3" eb="5">
      <t>ヨクジツ</t>
    </rPh>
    <rPh sb="12" eb="14">
      <t>トウヨ</t>
    </rPh>
    <rPh sb="15" eb="17">
      <t>スイショウ</t>
    </rPh>
    <phoneticPr fontId="1"/>
  </si>
  <si>
    <t>3～4</t>
    <phoneticPr fontId="1"/>
  </si>
  <si>
    <t>パクリタキセル</t>
    <phoneticPr fontId="1"/>
  </si>
  <si>
    <r>
      <t>(200mg/m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</si>
  <si>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⑥</t>
    <phoneticPr fontId="1"/>
  </si>
  <si>
    <t>⑦</t>
    <phoneticPr fontId="1"/>
  </si>
  <si>
    <t>Day8,15</t>
    <phoneticPr fontId="1"/>
  </si>
  <si>
    <t>Day2、3</t>
    <phoneticPr fontId="1"/>
  </si>
  <si>
    <t>要検討！</t>
    <rPh sb="0" eb="3">
      <t>ヨウケントウ</t>
    </rPh>
    <phoneticPr fontId="1"/>
  </si>
  <si>
    <t>ゲムシタビン</t>
    <phoneticPr fontId="1"/>
  </si>
  <si>
    <t>ゲムシタビン＋パクリタキセル療法</t>
    <rPh sb="14" eb="16">
      <t>リョウホウ</t>
    </rPh>
    <phoneticPr fontId="1"/>
  </si>
  <si>
    <t xml:space="preserve">　（2次治療以降）　　　　　　　 </t>
    <rPh sb="3" eb="4">
      <t>ジ</t>
    </rPh>
    <rPh sb="4" eb="6">
      <t>チリョウ</t>
    </rPh>
    <rPh sb="6" eb="8">
      <t>イコウ</t>
    </rPh>
    <phoneticPr fontId="1"/>
  </si>
  <si>
    <t>ゲムシタビン+パクリタキセル療法</t>
    <rPh sb="14" eb="16">
      <t>リョウホウ</t>
    </rPh>
    <phoneticPr fontId="1"/>
  </si>
  <si>
    <t>膀胱内に保持し、通常週1回8週間繰り返す。</t>
    <phoneticPr fontId="1"/>
  </si>
  <si>
    <t>　　　　　　　　　　　　　　週３回、膀胱内保持する。
　　　　　　　　　　　　　　これを１クールとし、２～３クール繰り返す。</t>
    <rPh sb="18" eb="20">
      <t>ボウコウ</t>
    </rPh>
    <rPh sb="21" eb="23">
      <t>ホジ</t>
    </rPh>
    <phoneticPr fontId="1"/>
  </si>
  <si>
    <t>キイトルーダ（尿路上皮癌）</t>
    <rPh sb="7" eb="9">
      <t>ニョウロ</t>
    </rPh>
    <rPh sb="9" eb="12">
      <t>ジョウヒガン</t>
    </rPh>
    <phoneticPr fontId="1"/>
  </si>
  <si>
    <t>キイトルーダ</t>
    <phoneticPr fontId="1"/>
  </si>
  <si>
    <t>weeks interval</t>
    <phoneticPr fontId="1"/>
  </si>
  <si>
    <t>kg</t>
    <phoneticPr fontId="1"/>
  </si>
  <si>
    <t>cm</t>
    <phoneticPr fontId="1"/>
  </si>
  <si>
    <r>
      <t>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1"/>
  </si>
  <si>
    <t>このレジメンは、専用ルートを付けて開始すること。</t>
    <rPh sb="8" eb="10">
      <t>センヨウ</t>
    </rPh>
    <rPh sb="14" eb="15">
      <t>ツ</t>
    </rPh>
    <rPh sb="17" eb="19">
      <t>カイシ</t>
    </rPh>
    <phoneticPr fontId="1"/>
  </si>
  <si>
    <t>Day1</t>
    <phoneticPr fontId="1"/>
  </si>
  <si>
    <t>(</t>
    <phoneticPr fontId="1"/>
  </si>
  <si>
    <t>/</t>
    <phoneticPr fontId="1"/>
  </si>
  <si>
    <t>)</t>
    <phoneticPr fontId="1"/>
  </si>
  <si>
    <t>①</t>
    <phoneticPr fontId="1"/>
  </si>
  <si>
    <t>(</t>
    <phoneticPr fontId="1"/>
  </si>
  <si>
    <t>全開</t>
    <rPh sb="0" eb="2">
      <t>ゼンカイ</t>
    </rPh>
    <phoneticPr fontId="1"/>
  </si>
  <si>
    <t>)</t>
    <phoneticPr fontId="1"/>
  </si>
  <si>
    <t>②</t>
    <phoneticPr fontId="1"/>
  </si>
  <si>
    <t>　生食　100mL</t>
    <rPh sb="1" eb="3">
      <t>セイショク</t>
    </rPh>
    <phoneticPr fontId="1"/>
  </si>
  <si>
    <t>+</t>
    <phoneticPr fontId="1"/>
  </si>
  <si>
    <t>キイトルーダ</t>
    <phoneticPr fontId="1"/>
  </si>
  <si>
    <t>mg</t>
    <phoneticPr fontId="1"/>
  </si>
  <si>
    <t>)</t>
    <phoneticPr fontId="1"/>
  </si>
  <si>
    <t>③</t>
    <phoneticPr fontId="1"/>
  </si>
  <si>
    <t>(</t>
    <phoneticPr fontId="1"/>
  </si>
  <si>
    <t>（プラチナ製剤を含む化学療法歴を有する患者）</t>
    <phoneticPr fontId="1"/>
  </si>
  <si>
    <t>膀胱癌・尿路上皮癌</t>
    <rPh sb="0" eb="2">
      <t>ボウコウ</t>
    </rPh>
    <rPh sb="2" eb="3">
      <t>ガン</t>
    </rPh>
    <rPh sb="4" eb="6">
      <t>ニョウロ</t>
    </rPh>
    <rPh sb="6" eb="9">
      <t>ジョウヒガン</t>
    </rPh>
    <phoneticPr fontId="1"/>
  </si>
  <si>
    <r>
      <t>(75mg/m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</si>
</sst>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\(0\)"/>
    <numFmt numFmtId="178" formatCode="0_ "/>
    <numFmt numFmtId="179" formatCode="0;[Red]0"/>
  </numFmts>
  <fonts count="5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36"/>
      <color theme="1"/>
      <name val="ＭＳ Ｐゴシック"/>
      <family val="2"/>
      <charset val="128"/>
      <scheme val="minor"/>
    </font>
    <font>
      <b/>
      <sz val="12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vertAlign val="superscript"/>
      <sz val="12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b/>
      <sz val="11"/>
      <color theme="8" tint="-0.499984740745262"/>
      <name val="ＭＳ Ｐゴシック"/>
      <family val="3"/>
      <charset val="128"/>
      <scheme val="minor"/>
    </font>
    <font>
      <b/>
      <sz val="11"/>
      <color theme="8" tint="0.39997558519241921"/>
      <name val="ＭＳ Ｐゴシック"/>
      <family val="3"/>
      <charset val="128"/>
      <scheme val="minor"/>
    </font>
    <font>
      <b/>
      <sz val="12"/>
      <color theme="8" tint="-0.499984740745262"/>
      <name val="ＭＳ Ｐゴシック"/>
      <family val="3"/>
      <charset val="128"/>
      <scheme val="minor"/>
    </font>
    <font>
      <b/>
      <sz val="14"/>
      <color theme="1"/>
      <name val="Arial"/>
      <family val="2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b/>
      <vertAlign val="superscript"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b/>
      <i/>
      <sz val="9"/>
      <color rgb="FFFF0000"/>
      <name val="ＭＳ Ｐゴシック"/>
      <family val="3"/>
      <charset val="128"/>
      <scheme val="minor"/>
    </font>
    <font>
      <b/>
      <i/>
      <sz val="12"/>
      <color rgb="FFFF0000"/>
      <name val="ＭＳ Ｐゴシック"/>
      <family val="3"/>
      <charset val="128"/>
      <scheme val="minor"/>
    </font>
    <font>
      <b/>
      <sz val="11"/>
      <color theme="4" tint="-0.499984740745262"/>
      <name val="ＭＳ Ｐゴシック"/>
      <family val="3"/>
      <charset val="128"/>
      <scheme val="minor"/>
    </font>
    <font>
      <u/>
      <sz val="11"/>
      <color theme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4" fillId="0" borderId="9" xfId="0" applyFont="1" applyBorder="1">
      <alignment vertical="center"/>
    </xf>
    <xf numFmtId="0" fontId="16" fillId="0" borderId="7" xfId="0" applyFont="1" applyBorder="1">
      <alignment vertical="center"/>
    </xf>
    <xf numFmtId="177" fontId="6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30" fillId="0" borderId="2" xfId="0" applyFont="1" applyBorder="1">
      <alignment vertical="center"/>
    </xf>
    <xf numFmtId="0" fontId="31" fillId="0" borderId="2" xfId="0" applyFont="1" applyBorder="1">
      <alignment vertical="center"/>
    </xf>
    <xf numFmtId="0" fontId="32" fillId="0" borderId="2" xfId="0" applyFont="1" applyBorder="1">
      <alignment vertical="center"/>
    </xf>
    <xf numFmtId="0" fontId="33" fillId="0" borderId="3" xfId="0" applyFont="1" applyBorder="1">
      <alignment vertical="center"/>
    </xf>
    <xf numFmtId="0" fontId="0" fillId="0" borderId="11" xfId="0" applyBorder="1">
      <alignment vertical="center"/>
    </xf>
    <xf numFmtId="0" fontId="35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5" fillId="0" borderId="0" xfId="0" applyFont="1" applyAlignment="1">
      <alignment horizontal="center" vertical="center"/>
    </xf>
    <xf numFmtId="177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26" xfId="0" applyBorder="1">
      <alignment vertical="center"/>
    </xf>
    <xf numFmtId="0" fontId="0" fillId="0" borderId="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51" fillId="0" borderId="0" xfId="0" applyFont="1">
      <alignment vertical="center"/>
    </xf>
    <xf numFmtId="0" fontId="49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4" fillId="0" borderId="0" xfId="0" applyFont="1">
      <alignment vertical="center"/>
    </xf>
    <xf numFmtId="0" fontId="50" fillId="0" borderId="26" xfId="1" applyFont="1" applyBorder="1">
      <alignment vertical="center"/>
    </xf>
    <xf numFmtId="0" fontId="50" fillId="0" borderId="27" xfId="1" applyFont="1" applyBorder="1">
      <alignment vertical="center"/>
    </xf>
    <xf numFmtId="0" fontId="50" fillId="0" borderId="29" xfId="1" applyFont="1" applyBorder="1">
      <alignment vertical="center"/>
    </xf>
    <xf numFmtId="0" fontId="50" fillId="0" borderId="27" xfId="1" applyFont="1" applyBorder="1" applyAlignment="1">
      <alignment vertical="center" wrapText="1" shrinkToFit="1"/>
    </xf>
    <xf numFmtId="0" fontId="56" fillId="0" borderId="29" xfId="1" applyFont="1" applyBorder="1" applyAlignment="1">
      <alignment vertical="center" wrapText="1" shrinkToFit="1"/>
    </xf>
    <xf numFmtId="0" fontId="47" fillId="0" borderId="25" xfId="0" applyFont="1" applyBorder="1">
      <alignment vertical="center"/>
    </xf>
    <xf numFmtId="0" fontId="47" fillId="0" borderId="9" xfId="0" applyFont="1" applyBorder="1">
      <alignment vertical="center"/>
    </xf>
    <xf numFmtId="0" fontId="47" fillId="0" borderId="28" xfId="0" applyFont="1" applyBorder="1">
      <alignment vertical="center"/>
    </xf>
    <xf numFmtId="0" fontId="47" fillId="0" borderId="5" xfId="0" applyFont="1" applyBorder="1">
      <alignment vertical="center"/>
    </xf>
    <xf numFmtId="0" fontId="50" fillId="0" borderId="7" xfId="1" applyFont="1" applyBorder="1">
      <alignment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left" vertical="center"/>
    </xf>
    <xf numFmtId="0" fontId="23" fillId="0" borderId="0" xfId="1">
      <alignment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16</xdr:col>
          <xdr:colOff>47625</xdr:colOff>
          <xdr:row>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</xdr:row>
          <xdr:rowOff>0</xdr:rowOff>
        </xdr:from>
        <xdr:to>
          <xdr:col>18</xdr:col>
          <xdr:colOff>19050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200025</xdr:rowOff>
        </xdr:from>
        <xdr:to>
          <xdr:col>21</xdr:col>
          <xdr:colOff>514350</xdr:colOff>
          <xdr:row>7</xdr:row>
          <xdr:rowOff>47625</xdr:rowOff>
        </xdr:to>
        <xdr:sp macro=""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D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79874" name="Check Box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D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209550</xdr:rowOff>
        </xdr:from>
        <xdr:to>
          <xdr:col>19</xdr:col>
          <xdr:colOff>28575</xdr:colOff>
          <xdr:row>7</xdr:row>
          <xdr:rowOff>66675</xdr:rowOff>
        </xdr:to>
        <xdr:sp macro="" textlink="">
          <xdr:nvSpPr>
            <xdr:cNvPr id="80897" name="Check Box 1" hidden="1">
              <a:extLst>
                <a:ext uri="{63B3BB69-23CF-44E3-9099-C40C66FF867C}">
                  <a14:compatExt spid="_x0000_s80897"/>
                </a:ext>
                <a:ext uri="{FF2B5EF4-FFF2-40B4-BE49-F238E27FC236}">
                  <a16:creationId xmlns:a16="http://schemas.microsoft.com/office/drawing/2014/main" id="{00000000-0008-0000-0300-000001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</xdr:row>
          <xdr:rowOff>200025</xdr:rowOff>
        </xdr:from>
        <xdr:to>
          <xdr:col>21</xdr:col>
          <xdr:colOff>85725</xdr:colOff>
          <xdr:row>7</xdr:row>
          <xdr:rowOff>66675</xdr:rowOff>
        </xdr:to>
        <xdr:sp macro="" textlink="">
          <xdr:nvSpPr>
            <xdr:cNvPr id="80898" name="Check Box 2" hidden="1">
              <a:extLst>
                <a:ext uri="{63B3BB69-23CF-44E3-9099-C40C66FF867C}">
                  <a14:compatExt spid="_x0000_s80898"/>
                </a:ext>
                <a:ext uri="{FF2B5EF4-FFF2-40B4-BE49-F238E27FC236}">
                  <a16:creationId xmlns:a16="http://schemas.microsoft.com/office/drawing/2014/main" id="{00000000-0008-0000-0300-000002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219075</xdr:rowOff>
        </xdr:from>
        <xdr:to>
          <xdr:col>19</xdr:col>
          <xdr:colOff>28575</xdr:colOff>
          <xdr:row>7</xdr:row>
          <xdr:rowOff>66675</xdr:rowOff>
        </xdr:to>
        <xdr:sp macro="" textlink="">
          <xdr:nvSpPr>
            <xdr:cNvPr id="88065" name="Check Box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00000000-0008-0000-0400-00000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</xdr:row>
          <xdr:rowOff>209550</xdr:rowOff>
        </xdr:from>
        <xdr:to>
          <xdr:col>20</xdr:col>
          <xdr:colOff>542925</xdr:colOff>
          <xdr:row>7</xdr:row>
          <xdr:rowOff>66675</xdr:rowOff>
        </xdr:to>
        <xdr:sp macro="" textlink="">
          <xdr:nvSpPr>
            <xdr:cNvPr id="88066" name="Check Box 2" hidden="1">
              <a:extLst>
                <a:ext uri="{63B3BB69-23CF-44E3-9099-C40C66FF867C}">
                  <a14:compatExt spid="_x0000_s88066"/>
                </a:ext>
                <a:ext uri="{FF2B5EF4-FFF2-40B4-BE49-F238E27FC236}">
                  <a16:creationId xmlns:a16="http://schemas.microsoft.com/office/drawing/2014/main" id="{00000000-0008-0000-0400-00000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</xdr:row>
          <xdr:rowOff>0</xdr:rowOff>
        </xdr:from>
        <xdr:to>
          <xdr:col>16</xdr:col>
          <xdr:colOff>38100</xdr:colOff>
          <xdr:row>7</xdr:row>
          <xdr:rowOff>9525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5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</xdr:row>
          <xdr:rowOff>0</xdr:rowOff>
        </xdr:from>
        <xdr:to>
          <xdr:col>17</xdr:col>
          <xdr:colOff>571500</xdr:colOff>
          <xdr:row>7</xdr:row>
          <xdr:rowOff>9525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5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209550</xdr:rowOff>
        </xdr:from>
        <xdr:to>
          <xdr:col>19</xdr:col>
          <xdr:colOff>28575</xdr:colOff>
          <xdr:row>7</xdr:row>
          <xdr:rowOff>66675</xdr:rowOff>
        </xdr:to>
        <xdr:sp macro="" textlink="">
          <xdr:nvSpPr>
            <xdr:cNvPr id="118785" name="Check Box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8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</xdr:row>
          <xdr:rowOff>200025</xdr:rowOff>
        </xdr:from>
        <xdr:to>
          <xdr:col>21</xdr:col>
          <xdr:colOff>85725</xdr:colOff>
          <xdr:row>7</xdr:row>
          <xdr:rowOff>66675</xdr:rowOff>
        </xdr:to>
        <xdr:sp macro="" textlink="">
          <xdr:nvSpPr>
            <xdr:cNvPr id="118786" name="Check Box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8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23905" name="Check Box 1" hidden="1">
              <a:extLst>
                <a:ext uri="{63B3BB69-23CF-44E3-9099-C40C66FF867C}">
                  <a14:compatExt spid="_x0000_s123905"/>
                </a:ext>
                <a:ext uri="{FF2B5EF4-FFF2-40B4-BE49-F238E27FC236}">
                  <a16:creationId xmlns:a16="http://schemas.microsoft.com/office/drawing/2014/main" id="{00000000-0008-0000-0900-000001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23906" name="Check Box 2" hidden="1">
              <a:extLst>
                <a:ext uri="{63B3BB69-23CF-44E3-9099-C40C66FF867C}">
                  <a14:compatExt spid="_x0000_s123906"/>
                </a:ext>
                <a:ext uri="{FF2B5EF4-FFF2-40B4-BE49-F238E27FC236}">
                  <a16:creationId xmlns:a16="http://schemas.microsoft.com/office/drawing/2014/main" id="{00000000-0008-0000-0900-000002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</xdr:row>
          <xdr:rowOff>0</xdr:rowOff>
        </xdr:from>
        <xdr:to>
          <xdr:col>18</xdr:col>
          <xdr:colOff>247650</xdr:colOff>
          <xdr:row>8</xdr:row>
          <xdr:rowOff>9525</xdr:rowOff>
        </xdr:to>
        <xdr:sp macro="" textlink="">
          <xdr:nvSpPr>
            <xdr:cNvPr id="81921" name="Check Box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A00-00000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</xdr:row>
          <xdr:rowOff>0</xdr:rowOff>
        </xdr:from>
        <xdr:to>
          <xdr:col>20</xdr:col>
          <xdr:colOff>400050</xdr:colOff>
          <xdr:row>8</xdr:row>
          <xdr:rowOff>9525</xdr:rowOff>
        </xdr:to>
        <xdr:sp macro="" textlink="">
          <xdr:nvSpPr>
            <xdr:cNvPr id="81922" name="Check Box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A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</xdr:row>
          <xdr:rowOff>0</xdr:rowOff>
        </xdr:from>
        <xdr:to>
          <xdr:col>18</xdr:col>
          <xdr:colOff>247650</xdr:colOff>
          <xdr:row>8</xdr:row>
          <xdr:rowOff>0</xdr:rowOff>
        </xdr:to>
        <xdr:sp macro="" textlink="">
          <xdr:nvSpPr>
            <xdr:cNvPr id="82945" name="Check Box 1" hidden="1">
              <a:extLst>
                <a:ext uri="{63B3BB69-23CF-44E3-9099-C40C66FF867C}">
                  <a14:compatExt spid="_x0000_s82945"/>
                </a:ext>
                <a:ext uri="{FF2B5EF4-FFF2-40B4-BE49-F238E27FC236}">
                  <a16:creationId xmlns:a16="http://schemas.microsoft.com/office/drawing/2014/main" id="{00000000-0008-0000-0B00-00000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</xdr:row>
          <xdr:rowOff>0</xdr:rowOff>
        </xdr:from>
        <xdr:to>
          <xdr:col>20</xdr:col>
          <xdr:colOff>400050</xdr:colOff>
          <xdr:row>8</xdr:row>
          <xdr:rowOff>0</xdr:rowOff>
        </xdr:to>
        <xdr:sp macro="" textlink="">
          <xdr:nvSpPr>
            <xdr:cNvPr id="82946" name="Check Box 2" hidden="1">
              <a:extLst>
                <a:ext uri="{63B3BB69-23CF-44E3-9099-C40C66FF867C}">
                  <a14:compatExt spid="_x0000_s82946"/>
                </a:ext>
                <a:ext uri="{FF2B5EF4-FFF2-40B4-BE49-F238E27FC236}">
                  <a16:creationId xmlns:a16="http://schemas.microsoft.com/office/drawing/2014/main" id="{00000000-0008-0000-0B00-000002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</xdr:row>
          <xdr:rowOff>0</xdr:rowOff>
        </xdr:from>
        <xdr:to>
          <xdr:col>18</xdr:col>
          <xdr:colOff>247650</xdr:colOff>
          <xdr:row>8</xdr:row>
          <xdr:rowOff>0</xdr:rowOff>
        </xdr:to>
        <xdr:sp macro="" textlink="">
          <xdr:nvSpPr>
            <xdr:cNvPr id="111617" name="Check Box 1" hidden="1">
              <a:extLst>
                <a:ext uri="{63B3BB69-23CF-44E3-9099-C40C66FF867C}">
                  <a14:compatExt spid="_x0000_s111617"/>
                </a:ext>
                <a:ext uri="{FF2B5EF4-FFF2-40B4-BE49-F238E27FC236}">
                  <a16:creationId xmlns:a16="http://schemas.microsoft.com/office/drawing/2014/main" id="{00000000-0008-0000-0C00-000001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</xdr:row>
          <xdr:rowOff>0</xdr:rowOff>
        </xdr:from>
        <xdr:to>
          <xdr:col>20</xdr:col>
          <xdr:colOff>400050</xdr:colOff>
          <xdr:row>8</xdr:row>
          <xdr:rowOff>0</xdr:rowOff>
        </xdr:to>
        <xdr:sp macro="" textlink="">
          <xdr:nvSpPr>
            <xdr:cNvPr id="111618" name="Check Box 2" hidden="1">
              <a:extLst>
                <a:ext uri="{63B3BB69-23CF-44E3-9099-C40C66FF867C}">
                  <a14:compatExt spid="_x0000_s111618"/>
                </a:ext>
                <a:ext uri="{FF2B5EF4-FFF2-40B4-BE49-F238E27FC236}">
                  <a16:creationId xmlns:a16="http://schemas.microsoft.com/office/drawing/2014/main" id="{00000000-0008-0000-0C00-000002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202"/>
  <sheetViews>
    <sheetView showGridLines="0" showRowColHeaders="0" tabSelected="1" workbookViewId="0">
      <pane ySplit="1" topLeftCell="A2" activePane="bottomLeft" state="frozen"/>
      <selection pane="bottomLeft" activeCell="B9" sqref="B9"/>
    </sheetView>
  </sheetViews>
  <sheetFormatPr defaultRowHeight="18.75" x14ac:dyDescent="0.15"/>
  <cols>
    <col min="1" max="1" width="5.125" style="77" bestFit="1" customWidth="1"/>
    <col min="2" max="2" width="43" style="77" bestFit="1" customWidth="1"/>
    <col min="3" max="3" width="4" style="77" bestFit="1" customWidth="1"/>
    <col min="4" max="4" width="22.5" style="77" customWidth="1"/>
    <col min="5" max="5" width="4" style="77" bestFit="1" customWidth="1"/>
    <col min="6" max="6" width="22.5" style="77" customWidth="1"/>
    <col min="7" max="16384" width="9" style="77"/>
  </cols>
  <sheetData>
    <row r="1" spans="1:6" ht="22.5" x14ac:dyDescent="0.15">
      <c r="A1" s="96" t="s">
        <v>240</v>
      </c>
      <c r="B1" s="97"/>
      <c r="C1" s="98" t="s">
        <v>93</v>
      </c>
      <c r="D1" s="99"/>
      <c r="E1" s="100" t="s">
        <v>96</v>
      </c>
      <c r="F1" s="101"/>
    </row>
    <row r="2" spans="1:6" ht="18.75" customHeight="1" x14ac:dyDescent="0.15">
      <c r="A2" s="91">
        <v>28</v>
      </c>
      <c r="B2" s="86" t="s">
        <v>90</v>
      </c>
      <c r="C2" s="91">
        <v>33</v>
      </c>
      <c r="D2" s="86" t="s">
        <v>94</v>
      </c>
      <c r="E2" s="94">
        <v>35</v>
      </c>
      <c r="F2" s="95" t="s">
        <v>97</v>
      </c>
    </row>
    <row r="3" spans="1:6" ht="18.75" customHeight="1" x14ac:dyDescent="0.15">
      <c r="A3" s="92">
        <v>29</v>
      </c>
      <c r="B3" s="87" t="s">
        <v>92</v>
      </c>
      <c r="C3" s="92">
        <v>34</v>
      </c>
      <c r="D3" s="87" t="s">
        <v>95</v>
      </c>
      <c r="E3" s="91"/>
    </row>
    <row r="4" spans="1:6" ht="18.75" customHeight="1" x14ac:dyDescent="0.15">
      <c r="A4" s="92">
        <v>30</v>
      </c>
      <c r="B4" s="87" t="s">
        <v>98</v>
      </c>
      <c r="C4" s="93">
        <v>77</v>
      </c>
      <c r="D4" s="88" t="s">
        <v>196</v>
      </c>
      <c r="E4" s="92"/>
    </row>
    <row r="5" spans="1:6" ht="18.75" customHeight="1" x14ac:dyDescent="0.15">
      <c r="A5" s="92">
        <v>31</v>
      </c>
      <c r="B5" s="87" t="s">
        <v>91</v>
      </c>
      <c r="C5" s="92"/>
    </row>
    <row r="6" spans="1:6" ht="18.75" customHeight="1" x14ac:dyDescent="0.15">
      <c r="A6" s="92">
        <v>32</v>
      </c>
      <c r="B6" s="87" t="s">
        <v>99</v>
      </c>
      <c r="C6" s="92"/>
    </row>
    <row r="7" spans="1:6" ht="18.75" customHeight="1" x14ac:dyDescent="0.15">
      <c r="A7" s="92">
        <v>98</v>
      </c>
      <c r="B7" s="87" t="s">
        <v>211</v>
      </c>
      <c r="C7" s="92"/>
    </row>
    <row r="8" spans="1:6" ht="18.75" customHeight="1" x14ac:dyDescent="0.15">
      <c r="A8" s="92"/>
      <c r="B8" s="87" t="s">
        <v>212</v>
      </c>
      <c r="C8" s="92"/>
    </row>
    <row r="9" spans="1:6" ht="18.75" customHeight="1" x14ac:dyDescent="0.15">
      <c r="A9" s="92">
        <v>100</v>
      </c>
      <c r="B9" s="89" t="s">
        <v>216</v>
      </c>
      <c r="C9" s="92"/>
    </row>
    <row r="10" spans="1:6" ht="18.75" customHeight="1" x14ac:dyDescent="0.15">
      <c r="A10" s="93"/>
      <c r="B10" s="90" t="s">
        <v>239</v>
      </c>
      <c r="C10" s="92"/>
    </row>
    <row r="11" spans="1:6" ht="18.75" customHeight="1" x14ac:dyDescent="0.15"/>
    <row r="12" spans="1:6" ht="18.75" customHeight="1" x14ac:dyDescent="0.15"/>
    <row r="13" spans="1:6" ht="18.75" customHeight="1" x14ac:dyDescent="0.15"/>
    <row r="14" spans="1:6" ht="18.75" customHeight="1" x14ac:dyDescent="0.15">
      <c r="B14" s="78"/>
    </row>
    <row r="15" spans="1:6" ht="18.75" customHeight="1" x14ac:dyDescent="0.15"/>
    <row r="16" spans="1:6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spans="4:6" ht="18.75" customHeight="1" x14ac:dyDescent="0.15"/>
    <row r="34" spans="4:6" ht="18.75" customHeight="1" x14ac:dyDescent="0.15">
      <c r="D34" s="80"/>
    </row>
    <row r="35" spans="4:6" ht="18.75" customHeight="1" x14ac:dyDescent="0.15">
      <c r="D35" s="80"/>
    </row>
    <row r="36" spans="4:6" ht="18.75" customHeight="1" x14ac:dyDescent="0.15">
      <c r="D36" s="80"/>
    </row>
    <row r="37" spans="4:6" ht="18.75" customHeight="1" x14ac:dyDescent="0.15">
      <c r="D37" s="80"/>
    </row>
    <row r="38" spans="4:6" ht="18.75" customHeight="1" x14ac:dyDescent="0.15"/>
    <row r="39" spans="4:6" ht="18.75" customHeight="1" x14ac:dyDescent="0.15">
      <c r="D39" s="80"/>
    </row>
    <row r="40" spans="4:6" ht="18.75" customHeight="1" x14ac:dyDescent="0.15"/>
    <row r="41" spans="4:6" ht="18.75" customHeight="1" x14ac:dyDescent="0.15">
      <c r="F41" s="79"/>
    </row>
    <row r="42" spans="4:6" ht="18.75" customHeight="1" x14ac:dyDescent="0.15"/>
    <row r="43" spans="4:6" ht="18.75" customHeight="1" x14ac:dyDescent="0.15"/>
    <row r="44" spans="4:6" ht="18.75" customHeight="1" x14ac:dyDescent="0.15"/>
    <row r="45" spans="4:6" ht="18.75" customHeight="1" x14ac:dyDescent="0.15"/>
    <row r="46" spans="4:6" ht="18.75" customHeight="1" x14ac:dyDescent="0.15"/>
    <row r="47" spans="4:6" ht="18.75" customHeight="1" x14ac:dyDescent="0.15"/>
    <row r="48" spans="4:6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</sheetData>
  <mergeCells count="3">
    <mergeCell ref="A1:B1"/>
    <mergeCell ref="C1:D1"/>
    <mergeCell ref="E1:F1"/>
  </mergeCells>
  <phoneticPr fontId="1"/>
  <hyperlinks>
    <hyperlink ref="B4" location="'THP+CDDP（動注）'!A1" display="THP+CDDP(動脈内注入)療法" xr:uid="{00000000-0004-0000-0000-000000000000}"/>
    <hyperlink ref="F2" location="BEP療法!A1" display="BEP療法" xr:uid="{00000000-0004-0000-0000-000001000000}"/>
    <hyperlink ref="B2" location="'GC(膀胱癌)'!A1" display="GC療法(膀胱癌)" xr:uid="{00000000-0004-0000-0000-000002000000}"/>
    <hyperlink ref="B3" location="'M-VAC'!A1" display="M-VAC療法" xr:uid="{00000000-0004-0000-0000-000003000000}"/>
    <hyperlink ref="B5" location="BCG膀注!A1" display="BCG膀注療法" xr:uid="{00000000-0004-0000-0000-000004000000}"/>
    <hyperlink ref="B6" location="ピノルビン膀注!A1" display="ピノルビン膀注療法" xr:uid="{00000000-0004-0000-0000-000005000000}"/>
    <hyperlink ref="B9:B10" location="キイトルーダ!A1" display="キイトルーダ!A1" xr:uid="{00000000-0004-0000-0000-000006000000}"/>
    <hyperlink ref="B7:B8" location="'ゲムシタビン+パクリタキセル'!A1" display="ゲムシタビン＋パクリタキセル療法" xr:uid="{00000000-0004-0000-0000-000007000000}"/>
    <hyperlink ref="D4" location="カバジタキセル!Print_Area" display="カバジタキセル" xr:uid="{00000000-0004-0000-0000-000008000000}"/>
    <hyperlink ref="D2" location="'DTX+PSL'!A1" display="DTX+PSL療法" xr:uid="{00000000-0004-0000-0000-000009000000}"/>
    <hyperlink ref="D3" location="'DTX+EP'!A1" display="DTX+EP療法" xr:uid="{00000000-0004-0000-0000-00000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3">
    <tabColor theme="8" tint="0.79998168889431442"/>
    <pageSetUpPr fitToPage="1"/>
  </sheetPr>
  <dimension ref="A2:AC30"/>
  <sheetViews>
    <sheetView showGridLines="0" showRowColHeaders="0" topLeftCell="A6" zoomScale="130" zoomScaleNormal="130" zoomScaleSheetLayoutView="100" zoomScalePageLayoutView="160" workbookViewId="0"/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177" t="s">
        <v>64</v>
      </c>
      <c r="X2" s="177"/>
      <c r="Y2" s="177"/>
    </row>
    <row r="3" spans="2:29" ht="13.5" customHeight="1" x14ac:dyDescent="0.15">
      <c r="C3" s="112" t="s">
        <v>217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2:29" ht="13.5" customHeight="1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2:29" ht="13.5" customHeight="1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</row>
    <row r="6" spans="2:29" ht="20.85" customHeight="1" x14ac:dyDescent="0.15">
      <c r="B6" s="74"/>
      <c r="C6" s="178"/>
      <c r="D6" s="178"/>
      <c r="E6" s="178"/>
      <c r="F6" s="178"/>
      <c r="G6" s="178"/>
      <c r="H6" s="178"/>
      <c r="I6" s="17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73" t="s">
        <v>8</v>
      </c>
      <c r="C7" s="75"/>
      <c r="D7" s="20" t="s">
        <v>52</v>
      </c>
      <c r="E7" s="102" t="s">
        <v>74</v>
      </c>
      <c r="F7" s="102"/>
      <c r="G7" s="102"/>
      <c r="H7" s="102"/>
      <c r="I7" s="102"/>
      <c r="J7" s="20"/>
      <c r="K7" s="20"/>
      <c r="L7" s="20"/>
      <c r="M7" s="20"/>
      <c r="N7" s="20"/>
      <c r="O7" s="20"/>
      <c r="P7" s="20"/>
      <c r="Q7" s="20"/>
      <c r="R7" s="20"/>
    </row>
    <row r="8" spans="2:29" ht="20.85" customHeight="1" x14ac:dyDescent="0.15">
      <c r="F8" s="114">
        <v>3</v>
      </c>
      <c r="G8" s="114"/>
      <c r="H8" s="113" t="s">
        <v>218</v>
      </c>
      <c r="I8" s="113"/>
      <c r="J8" s="113"/>
      <c r="K8" s="113"/>
      <c r="L8" s="113"/>
      <c r="M8" s="113"/>
      <c r="P8" s="1" t="s">
        <v>53</v>
      </c>
      <c r="Q8" s="104"/>
      <c r="R8" s="104"/>
      <c r="S8" s="104"/>
      <c r="T8" s="104"/>
      <c r="U8" s="104"/>
      <c r="V8" s="104"/>
      <c r="AB8" s="122"/>
      <c r="AC8" s="122"/>
    </row>
    <row r="9" spans="2:29" x14ac:dyDescent="0.15">
      <c r="C9" s="104"/>
      <c r="D9" s="104"/>
      <c r="E9" s="104"/>
      <c r="F9" s="104"/>
      <c r="G9" s="104"/>
      <c r="H9" s="104"/>
      <c r="I9" s="104"/>
      <c r="J9" s="1"/>
      <c r="K9" s="1"/>
      <c r="L9" s="1"/>
    </row>
    <row r="10" spans="2:29" ht="22.5" customHeight="1" x14ac:dyDescent="0.15">
      <c r="C10" s="105" t="s">
        <v>0</v>
      </c>
      <c r="D10" s="105"/>
      <c r="E10" s="11" t="s">
        <v>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2" t="s">
        <v>52</v>
      </c>
      <c r="P10" s="10"/>
      <c r="Q10" s="10"/>
      <c r="R10" s="10"/>
      <c r="S10" s="10"/>
      <c r="T10" s="10"/>
      <c r="AB10" s="122"/>
      <c r="AC10" s="122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39"/>
      <c r="AC11" s="39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111" t="s">
        <v>1</v>
      </c>
      <c r="D13" s="111"/>
      <c r="E13" s="107"/>
      <c r="F13" s="108"/>
      <c r="G13" s="108"/>
      <c r="H13" s="108"/>
      <c r="I13" s="17" t="s">
        <v>3</v>
      </c>
      <c r="J13" s="115" t="s">
        <v>5</v>
      </c>
      <c r="K13" s="132"/>
      <c r="L13" s="132"/>
      <c r="M13" s="116"/>
      <c r="N13" s="107"/>
      <c r="O13" s="108"/>
      <c r="P13" s="108"/>
      <c r="Q13" s="130" t="s">
        <v>219</v>
      </c>
      <c r="R13" s="130"/>
      <c r="S13" s="16"/>
      <c r="T13" s="10"/>
    </row>
    <row r="14" spans="2:29" ht="26.45" customHeight="1" x14ac:dyDescent="0.15">
      <c r="C14" s="111" t="s">
        <v>2</v>
      </c>
      <c r="D14" s="111"/>
      <c r="E14" s="107"/>
      <c r="F14" s="108"/>
      <c r="G14" s="108"/>
      <c r="H14" s="108"/>
      <c r="I14" s="17" t="s">
        <v>220</v>
      </c>
      <c r="J14" s="133" t="s">
        <v>66</v>
      </c>
      <c r="K14" s="134"/>
      <c r="L14" s="134"/>
      <c r="M14" s="135"/>
      <c r="N14" s="109">
        <f>E14^0.663*N13^0.4444*0.008883</f>
        <v>0</v>
      </c>
      <c r="O14" s="110"/>
      <c r="P14" s="110"/>
      <c r="Q14" s="136" t="s">
        <v>221</v>
      </c>
      <c r="R14" s="136"/>
      <c r="S14" s="16"/>
      <c r="T14" s="10"/>
    </row>
    <row r="15" spans="2:29" x14ac:dyDescent="0.15">
      <c r="I15" s="120" t="s">
        <v>68</v>
      </c>
      <c r="J15" s="121"/>
      <c r="K15" s="121"/>
      <c r="L15" s="121"/>
      <c r="M15" s="121"/>
      <c r="N15" s="121"/>
      <c r="O15" s="121"/>
      <c r="P15" s="121"/>
      <c r="Q15" s="121"/>
      <c r="R15" s="121"/>
    </row>
    <row r="16" spans="2:29" ht="7.5" customHeight="1" x14ac:dyDescent="0.15">
      <c r="I16" s="21"/>
      <c r="J16" s="22"/>
      <c r="K16" s="22"/>
      <c r="L16" s="22"/>
      <c r="M16" s="22"/>
      <c r="N16" s="22"/>
      <c r="O16" s="22"/>
      <c r="P16" s="22"/>
      <c r="Q16" s="22"/>
      <c r="R16" s="22"/>
    </row>
    <row r="17" spans="1:25" x14ac:dyDescent="0.15">
      <c r="C17" s="175" t="s">
        <v>222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/>
      <c r="T18"/>
      <c r="U18"/>
      <c r="V18"/>
      <c r="W18"/>
      <c r="X18"/>
      <c r="Y18"/>
    </row>
    <row r="19" spans="1:25" ht="14.25" x14ac:dyDescent="0.15">
      <c r="C19" s="2" t="s">
        <v>223</v>
      </c>
      <c r="D19" s="2" t="s">
        <v>224</v>
      </c>
      <c r="E19" s="2"/>
      <c r="F19" s="2" t="s">
        <v>225</v>
      </c>
      <c r="G19" s="2"/>
      <c r="H19" s="2" t="s">
        <v>226</v>
      </c>
      <c r="I19" s="21"/>
      <c r="J19" s="22"/>
      <c r="K19" s="22"/>
      <c r="L19" s="22"/>
      <c r="M19" s="22"/>
      <c r="N19" s="22"/>
      <c r="O19" s="22"/>
      <c r="P19" s="22"/>
      <c r="Q19" s="22"/>
      <c r="R19" s="22"/>
    </row>
    <row r="20" spans="1:25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25" x14ac:dyDescent="0.15">
      <c r="A21" s="2" t="s">
        <v>227</v>
      </c>
      <c r="B21" s="105" t="s">
        <v>32</v>
      </c>
      <c r="C21" s="105"/>
      <c r="D21" s="105"/>
      <c r="E21" s="105"/>
      <c r="F21" s="105"/>
      <c r="G21" s="105"/>
      <c r="H21" s="105"/>
      <c r="I21" s="3"/>
      <c r="J21" s="127"/>
      <c r="K21" s="127"/>
      <c r="L21" s="127"/>
      <c r="M21" s="127"/>
      <c r="N21" s="127"/>
      <c r="O21" s="127"/>
      <c r="P21" s="176"/>
      <c r="Q21" s="176"/>
      <c r="R21" s="176"/>
      <c r="S21" s="176"/>
      <c r="T21" s="176"/>
      <c r="U21" s="176"/>
      <c r="V21" s="4" t="s">
        <v>228</v>
      </c>
      <c r="W21" s="105" t="s">
        <v>229</v>
      </c>
      <c r="X21" s="105"/>
      <c r="Y21" s="5" t="s">
        <v>230</v>
      </c>
    </row>
    <row r="22" spans="1:25" s="2" customFormat="1" ht="22.5" customHeight="1" x14ac:dyDescent="0.15">
      <c r="A22"/>
      <c r="B22"/>
      <c r="C22" s="104"/>
      <c r="D22" s="104"/>
      <c r="E22" s="104"/>
      <c r="F22" s="104"/>
      <c r="G22" s="104"/>
      <c r="H22" s="104"/>
      <c r="I22"/>
      <c r="J22" s="122"/>
      <c r="K22" s="122"/>
      <c r="L22" s="122"/>
      <c r="M22" s="122"/>
      <c r="N22" s="39"/>
      <c r="O22" s="39"/>
      <c r="P22" s="122"/>
      <c r="Q22" s="122"/>
      <c r="R22" s="122"/>
      <c r="S22" s="122"/>
      <c r="T22" s="122"/>
      <c r="U22" s="122"/>
      <c r="V22" s="1"/>
      <c r="W22"/>
      <c r="X22"/>
      <c r="Y22"/>
    </row>
    <row r="23" spans="1:25" ht="13.5" customHeight="1" x14ac:dyDescent="0.15">
      <c r="A23" s="2" t="s">
        <v>231</v>
      </c>
      <c r="B23" s="105" t="s">
        <v>232</v>
      </c>
      <c r="C23" s="105"/>
      <c r="D23" s="105"/>
      <c r="E23" s="105"/>
      <c r="F23" s="105"/>
      <c r="G23" s="105"/>
      <c r="H23" s="105"/>
      <c r="I23" s="3" t="s">
        <v>233</v>
      </c>
      <c r="J23" s="127" t="s">
        <v>234</v>
      </c>
      <c r="K23" s="127"/>
      <c r="L23" s="127"/>
      <c r="M23" s="18">
        <v>200</v>
      </c>
      <c r="N23" s="105" t="s">
        <v>235</v>
      </c>
      <c r="O23" s="105"/>
      <c r="P23" s="127"/>
      <c r="Q23" s="127"/>
      <c r="R23" s="127"/>
      <c r="S23" s="127"/>
      <c r="T23" s="127"/>
      <c r="U23" s="127"/>
      <c r="V23" s="4" t="s">
        <v>228</v>
      </c>
      <c r="W23" s="3">
        <v>30</v>
      </c>
      <c r="X23" s="3" t="s">
        <v>27</v>
      </c>
      <c r="Y23" s="5" t="s">
        <v>236</v>
      </c>
    </row>
    <row r="24" spans="1:25" x14ac:dyDescent="0.15">
      <c r="C24" s="104"/>
      <c r="D24" s="104"/>
      <c r="E24" s="104"/>
      <c r="F24" s="104"/>
      <c r="G24" s="104"/>
      <c r="H24" s="104"/>
      <c r="J24" s="122"/>
      <c r="K24" s="122"/>
      <c r="L24" s="122"/>
      <c r="M24" s="122"/>
      <c r="N24" s="39"/>
      <c r="O24" s="39"/>
      <c r="P24" s="122"/>
      <c r="Q24" s="122"/>
      <c r="R24" s="122"/>
      <c r="S24" s="122"/>
      <c r="T24" s="122"/>
      <c r="U24" s="122"/>
      <c r="V24" s="1"/>
    </row>
    <row r="25" spans="1:25" ht="14.25" x14ac:dyDescent="0.15">
      <c r="A25" s="2" t="s">
        <v>237</v>
      </c>
      <c r="B25" s="105" t="s">
        <v>32</v>
      </c>
      <c r="C25" s="105"/>
      <c r="D25" s="105"/>
      <c r="E25" s="105"/>
      <c r="F25" s="105"/>
      <c r="G25" s="105"/>
      <c r="H25" s="105"/>
      <c r="I25" s="3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9" t="s">
        <v>238</v>
      </c>
      <c r="W25" s="105" t="s">
        <v>229</v>
      </c>
      <c r="X25" s="105"/>
      <c r="Y25" s="19" t="s">
        <v>236</v>
      </c>
    </row>
    <row r="26" spans="1:25" x14ac:dyDescent="0.15">
      <c r="C26" s="104"/>
      <c r="D26" s="104"/>
      <c r="E26" s="104"/>
      <c r="F26" s="104"/>
      <c r="G26" s="104"/>
      <c r="H26" s="10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ht="14.25" thickBot="1" x14ac:dyDescent="0.2"/>
    <row r="28" spans="1:25" ht="14.25" thickTop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30" spans="1:25" x14ac:dyDescent="0.15"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"/>
      <c r="R30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45">
    <mergeCell ref="W2:Y2"/>
    <mergeCell ref="C3:V5"/>
    <mergeCell ref="C6:I6"/>
    <mergeCell ref="E7:I7"/>
    <mergeCell ref="F8:G8"/>
    <mergeCell ref="H8:M8"/>
    <mergeCell ref="Q8:V8"/>
    <mergeCell ref="C13:D13"/>
    <mergeCell ref="E13:H13"/>
    <mergeCell ref="J13:M13"/>
    <mergeCell ref="N13:P13"/>
    <mergeCell ref="Q13:R13"/>
    <mergeCell ref="AB8:AC8"/>
    <mergeCell ref="C9:I9"/>
    <mergeCell ref="C10:D10"/>
    <mergeCell ref="F10:N10"/>
    <mergeCell ref="AB10:AC10"/>
    <mergeCell ref="W25:X25"/>
    <mergeCell ref="C26:H26"/>
    <mergeCell ref="J26:Y26"/>
    <mergeCell ref="C24:H24"/>
    <mergeCell ref="C14:D14"/>
    <mergeCell ref="E14:H14"/>
    <mergeCell ref="J14:M14"/>
    <mergeCell ref="N14:P14"/>
    <mergeCell ref="Q14:R14"/>
    <mergeCell ref="I15:R15"/>
    <mergeCell ref="C17:V17"/>
    <mergeCell ref="B21:H21"/>
    <mergeCell ref="J21:O21"/>
    <mergeCell ref="P21:U21"/>
    <mergeCell ref="W21:X21"/>
    <mergeCell ref="B23:H23"/>
    <mergeCell ref="J23:L23"/>
    <mergeCell ref="N23:O23"/>
    <mergeCell ref="P23:U23"/>
    <mergeCell ref="C22:H22"/>
    <mergeCell ref="J22:M22"/>
    <mergeCell ref="P22:U22"/>
    <mergeCell ref="J24:M24"/>
    <mergeCell ref="P24:U24"/>
    <mergeCell ref="C30:P30"/>
    <mergeCell ref="B25:H25"/>
    <mergeCell ref="J25:O25"/>
    <mergeCell ref="P25:U25"/>
  </mergeCells>
  <phoneticPr fontId="1"/>
  <hyperlinks>
    <hyperlink ref="W2:Y2" location="目次!A1" display="戻る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5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6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4">
    <tabColor theme="8" tint="0.79998168889431442"/>
    <pageSetUpPr fitToPage="1"/>
  </sheetPr>
  <dimension ref="A2:Y42"/>
  <sheetViews>
    <sheetView showGridLines="0" showRowColHeaders="0" topLeftCell="A16" zoomScale="130" zoomScaleNormal="130" zoomScaleSheetLayoutView="100" zoomScalePageLayoutView="160" workbookViewId="0">
      <selection activeCell="N27" sqref="N27:O27"/>
    </sheetView>
  </sheetViews>
  <sheetFormatPr defaultRowHeight="13.5" x14ac:dyDescent="0.15"/>
  <cols>
    <col min="1" max="1" width="4" customWidth="1"/>
    <col min="2" max="2" width="4.25" customWidth="1"/>
    <col min="3" max="3" width="8.375" customWidth="1"/>
    <col min="4" max="4" width="2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6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x14ac:dyDescent="0.15">
      <c r="C3" s="112" t="s">
        <v>94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5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5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5" ht="20.85" customHeight="1" x14ac:dyDescent="0.15">
      <c r="B6" s="74"/>
      <c r="C6" s="64"/>
      <c r="D6" s="64"/>
      <c r="E6" s="178"/>
      <c r="F6" s="178"/>
      <c r="G6" s="178"/>
      <c r="H6" s="178"/>
      <c r="I6" s="17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5" ht="20.85" customHeight="1" x14ac:dyDescent="0.15">
      <c r="B7" s="73" t="s">
        <v>8</v>
      </c>
      <c r="C7" s="75"/>
      <c r="D7" s="63" t="s">
        <v>10</v>
      </c>
      <c r="E7" s="102" t="s">
        <v>74</v>
      </c>
      <c r="F7" s="102"/>
      <c r="G7" s="102"/>
      <c r="H7" s="102"/>
      <c r="I7" s="102"/>
      <c r="J7" s="20"/>
      <c r="K7" s="20"/>
      <c r="L7" s="20"/>
      <c r="M7" s="20"/>
      <c r="N7" s="20"/>
      <c r="O7" s="20"/>
      <c r="P7" s="20"/>
      <c r="Q7" s="20"/>
      <c r="R7" s="20"/>
    </row>
    <row r="8" spans="2:25" ht="20.85" customHeight="1" x14ac:dyDescent="0.15">
      <c r="F8" s="114">
        <v>3</v>
      </c>
      <c r="G8" s="114"/>
      <c r="H8" s="113" t="s">
        <v>6</v>
      </c>
      <c r="I8" s="113"/>
      <c r="J8" s="113"/>
      <c r="K8" s="113"/>
      <c r="L8" s="113"/>
      <c r="M8" s="113"/>
      <c r="P8" s="1" t="s">
        <v>53</v>
      </c>
      <c r="Q8" s="104"/>
      <c r="R8" s="104"/>
      <c r="S8" s="104"/>
      <c r="T8" s="104"/>
      <c r="U8" s="104"/>
      <c r="V8" s="104"/>
    </row>
    <row r="9" spans="2:25" x14ac:dyDescent="0.15">
      <c r="C9" s="104"/>
      <c r="D9" s="104"/>
      <c r="E9" s="104"/>
      <c r="F9" s="104"/>
      <c r="G9" s="104"/>
      <c r="H9" s="104"/>
      <c r="I9" s="104"/>
      <c r="J9" s="1"/>
      <c r="K9" s="1"/>
      <c r="L9" s="1"/>
    </row>
    <row r="10" spans="2:25" ht="22.5" customHeight="1" x14ac:dyDescent="0.15">
      <c r="C10" s="105" t="s">
        <v>0</v>
      </c>
      <c r="D10" s="105"/>
      <c r="E10" s="11" t="s">
        <v>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2" t="s">
        <v>10</v>
      </c>
      <c r="P10" s="10"/>
      <c r="Q10" s="10"/>
      <c r="R10" s="10"/>
      <c r="S10" s="10"/>
      <c r="T10" s="10"/>
    </row>
    <row r="11" spans="2:25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</row>
    <row r="12" spans="2:25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5" ht="22.5" customHeight="1" x14ac:dyDescent="0.15">
      <c r="C13" s="111" t="s">
        <v>1</v>
      </c>
      <c r="D13" s="111"/>
      <c r="E13" s="107"/>
      <c r="F13" s="108"/>
      <c r="G13" s="108"/>
      <c r="H13" s="108"/>
      <c r="I13" s="17" t="s">
        <v>3</v>
      </c>
      <c r="J13" s="115" t="s">
        <v>5</v>
      </c>
      <c r="K13" s="132"/>
      <c r="L13" s="132"/>
      <c r="M13" s="116"/>
      <c r="N13" s="107"/>
      <c r="O13" s="108"/>
      <c r="P13" s="108"/>
      <c r="Q13" s="130" t="s">
        <v>54</v>
      </c>
      <c r="R13" s="130"/>
      <c r="S13" s="16"/>
      <c r="T13" s="10"/>
    </row>
    <row r="14" spans="2:25" ht="26.45" customHeight="1" x14ac:dyDescent="0.15">
      <c r="C14" s="111" t="s">
        <v>2</v>
      </c>
      <c r="D14" s="111"/>
      <c r="E14" s="107"/>
      <c r="F14" s="108"/>
      <c r="G14" s="108"/>
      <c r="H14" s="108"/>
      <c r="I14" s="17" t="s">
        <v>4</v>
      </c>
      <c r="J14" s="133" t="s">
        <v>66</v>
      </c>
      <c r="K14" s="134"/>
      <c r="L14" s="134"/>
      <c r="M14" s="135"/>
      <c r="N14" s="109">
        <f>E14^0.663*N13^0.4444*0.008883</f>
        <v>0</v>
      </c>
      <c r="O14" s="110"/>
      <c r="P14" s="110"/>
      <c r="Q14" s="136" t="s">
        <v>58</v>
      </c>
      <c r="R14" s="136"/>
      <c r="S14" s="16"/>
      <c r="T14" s="10"/>
    </row>
    <row r="15" spans="2:25" x14ac:dyDescent="0.15">
      <c r="I15" s="120" t="s">
        <v>68</v>
      </c>
      <c r="J15" s="121"/>
      <c r="K15" s="121"/>
      <c r="L15" s="121"/>
      <c r="M15" s="121"/>
      <c r="N15" s="121"/>
      <c r="O15" s="121"/>
      <c r="P15" s="121"/>
      <c r="Q15" s="121"/>
      <c r="R15" s="121"/>
    </row>
    <row r="16" spans="2:25" ht="14.25" x14ac:dyDescent="0.15">
      <c r="C16" s="2" t="s">
        <v>156</v>
      </c>
      <c r="D16" s="2" t="s">
        <v>8</v>
      </c>
      <c r="E16" s="2"/>
      <c r="F16" s="2" t="s">
        <v>9</v>
      </c>
      <c r="G16" s="2"/>
      <c r="H16" s="2" t="s">
        <v>10</v>
      </c>
      <c r="I16" s="21"/>
      <c r="J16" s="22"/>
      <c r="K16" s="22"/>
      <c r="L16" s="22"/>
      <c r="M16" s="22"/>
      <c r="N16" s="22"/>
      <c r="O16" s="22"/>
      <c r="P16" s="22"/>
      <c r="Q16" s="22"/>
      <c r="R16" s="22"/>
    </row>
    <row r="17" spans="1:25" x14ac:dyDescent="0.15">
      <c r="C17" s="104"/>
      <c r="D17" s="104"/>
      <c r="E17" s="104"/>
      <c r="F17" s="104"/>
      <c r="G17" s="104"/>
      <c r="H17" s="104"/>
      <c r="J17" s="122"/>
      <c r="K17" s="122"/>
      <c r="L17" s="122"/>
      <c r="M17" s="122"/>
      <c r="N17" s="39"/>
      <c r="O17" s="39"/>
      <c r="P17" s="122"/>
      <c r="Q17" s="122"/>
      <c r="R17" s="122"/>
      <c r="S17" s="122"/>
      <c r="T17" s="122"/>
      <c r="U17" s="122"/>
      <c r="V17" s="1"/>
    </row>
    <row r="18" spans="1:25" s="2" customFormat="1" ht="22.5" customHeight="1" x14ac:dyDescent="0.15">
      <c r="A18" s="2" t="s">
        <v>11</v>
      </c>
      <c r="B18" s="125" t="s">
        <v>100</v>
      </c>
      <c r="C18" s="125"/>
      <c r="D18" s="125"/>
      <c r="E18" s="125"/>
      <c r="F18" s="125"/>
      <c r="G18" s="125"/>
      <c r="H18" s="125"/>
      <c r="I18" s="3"/>
      <c r="J18" s="127"/>
      <c r="K18" s="127"/>
      <c r="L18" s="127"/>
      <c r="M18" s="127"/>
      <c r="N18" s="5"/>
      <c r="O18" s="5"/>
      <c r="P18" s="127"/>
      <c r="Q18" s="127"/>
      <c r="R18" s="127"/>
      <c r="S18" s="127"/>
      <c r="T18" s="127"/>
      <c r="U18" s="127"/>
      <c r="V18" s="4" t="s">
        <v>8</v>
      </c>
      <c r="W18" s="19">
        <v>180</v>
      </c>
      <c r="X18" s="19" t="s">
        <v>27</v>
      </c>
      <c r="Y18" s="5" t="s">
        <v>10</v>
      </c>
    </row>
    <row r="19" spans="1:25" s="2" customFormat="1" ht="14.25" customHeight="1" thickBot="1" x14ac:dyDescent="0.2">
      <c r="B19" s="40"/>
      <c r="C19" s="40"/>
      <c r="D19" s="40"/>
      <c r="E19" s="40"/>
      <c r="F19" s="40"/>
      <c r="G19" s="40"/>
      <c r="H19" s="40"/>
      <c r="I19" s="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4"/>
      <c r="W19" s="19"/>
      <c r="X19" s="19"/>
      <c r="Y19" s="5"/>
    </row>
    <row r="20" spans="1:25" s="2" customFormat="1" ht="14.25" customHeight="1" thickTop="1" x14ac:dyDescent="0.15">
      <c r="A20" s="23"/>
      <c r="B20" s="53"/>
      <c r="C20" s="53"/>
      <c r="D20" s="53"/>
      <c r="E20" s="53"/>
      <c r="F20" s="53"/>
      <c r="G20" s="53"/>
      <c r="H20" s="53"/>
      <c r="I20" s="24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5"/>
      <c r="W20" s="54"/>
      <c r="X20" s="54"/>
      <c r="Y20" s="26"/>
    </row>
    <row r="21" spans="1:25" ht="14.25" x14ac:dyDescent="0.15">
      <c r="C21" s="2" t="s">
        <v>7</v>
      </c>
      <c r="D21" s="2" t="s">
        <v>8</v>
      </c>
      <c r="E21" s="2"/>
      <c r="F21" s="2" t="s">
        <v>9</v>
      </c>
      <c r="G21" s="2"/>
      <c r="H21" s="2" t="s">
        <v>10</v>
      </c>
      <c r="I21" s="21"/>
      <c r="J21" s="22"/>
      <c r="K21" s="22"/>
      <c r="L21" s="22"/>
      <c r="M21" s="22"/>
      <c r="N21" s="22"/>
      <c r="O21" s="22"/>
      <c r="P21" s="22"/>
      <c r="Q21" s="22"/>
      <c r="R21" s="22"/>
    </row>
    <row r="22" spans="1:25" x14ac:dyDescent="0.15">
      <c r="C22" s="104"/>
      <c r="D22" s="104"/>
      <c r="E22" s="104"/>
      <c r="F22" s="104"/>
      <c r="G22" s="104"/>
      <c r="H22" s="104"/>
      <c r="J22" s="122"/>
      <c r="K22" s="122"/>
      <c r="L22" s="122"/>
      <c r="M22" s="122"/>
      <c r="N22" s="39"/>
      <c r="O22" s="39"/>
      <c r="P22" s="122"/>
      <c r="Q22" s="122"/>
      <c r="R22" s="122"/>
      <c r="S22" s="122"/>
      <c r="T22" s="122"/>
      <c r="U22" s="122"/>
      <c r="V22" s="1"/>
    </row>
    <row r="23" spans="1:25" s="2" customFormat="1" ht="22.5" customHeight="1" x14ac:dyDescent="0.15">
      <c r="A23" s="2" t="s">
        <v>11</v>
      </c>
      <c r="B23" s="125" t="s">
        <v>100</v>
      </c>
      <c r="C23" s="125"/>
      <c r="D23" s="125"/>
      <c r="E23" s="125"/>
      <c r="F23" s="125"/>
      <c r="G23" s="125"/>
      <c r="H23" s="125"/>
      <c r="I23" s="3"/>
      <c r="J23" s="127"/>
      <c r="K23" s="127"/>
      <c r="L23" s="127"/>
      <c r="M23" s="127"/>
      <c r="N23" s="5"/>
      <c r="O23" s="5"/>
      <c r="P23" s="127"/>
      <c r="Q23" s="127"/>
      <c r="R23" s="127"/>
      <c r="S23" s="127"/>
      <c r="T23" s="127"/>
      <c r="U23" s="127"/>
      <c r="V23" s="4" t="s">
        <v>8</v>
      </c>
      <c r="W23" s="19">
        <v>180</v>
      </c>
      <c r="X23" s="19" t="s">
        <v>27</v>
      </c>
      <c r="Y23" s="5" t="s">
        <v>10</v>
      </c>
    </row>
    <row r="25" spans="1:25" s="2" customFormat="1" ht="22.5" customHeight="1" x14ac:dyDescent="0.15">
      <c r="A25" s="2" t="s">
        <v>12</v>
      </c>
      <c r="B25" s="180" t="s">
        <v>56</v>
      </c>
      <c r="C25" s="180"/>
      <c r="D25" s="180"/>
      <c r="E25" s="180"/>
      <c r="F25" s="180"/>
      <c r="G25" s="180"/>
      <c r="H25" s="180"/>
      <c r="I25" s="3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4" t="s">
        <v>8</v>
      </c>
      <c r="W25" s="3">
        <v>30</v>
      </c>
      <c r="X25" s="3" t="s">
        <v>27</v>
      </c>
      <c r="Y25" s="5" t="s">
        <v>10</v>
      </c>
    </row>
    <row r="26" spans="1:25" x14ac:dyDescent="0.15">
      <c r="C26" s="104"/>
      <c r="D26" s="104"/>
      <c r="E26" s="104"/>
      <c r="F26" s="104"/>
      <c r="G26" s="104"/>
      <c r="H26" s="104"/>
      <c r="J26" s="122"/>
      <c r="K26" s="122"/>
      <c r="L26" s="122"/>
      <c r="M26" s="122"/>
      <c r="N26" s="39"/>
      <c r="O26" s="39"/>
      <c r="P26" s="122"/>
      <c r="Q26" s="122"/>
      <c r="R26" s="122"/>
      <c r="S26" s="122"/>
      <c r="T26" s="122"/>
      <c r="U26" s="122"/>
      <c r="V26" s="1"/>
    </row>
    <row r="27" spans="1:25" s="2" customFormat="1" ht="22.5" customHeight="1" x14ac:dyDescent="0.15">
      <c r="A27" s="2" t="s">
        <v>13</v>
      </c>
      <c r="B27" s="125" t="s">
        <v>30</v>
      </c>
      <c r="C27" s="125"/>
      <c r="D27" s="125"/>
      <c r="E27" s="125"/>
      <c r="F27" s="125"/>
      <c r="G27" s="125"/>
      <c r="H27" s="125"/>
      <c r="I27" s="3" t="s">
        <v>24</v>
      </c>
      <c r="J27" s="127" t="s">
        <v>69</v>
      </c>
      <c r="K27" s="127"/>
      <c r="L27" s="127"/>
      <c r="M27" s="18">
        <f>N14*75</f>
        <v>0</v>
      </c>
      <c r="N27" s="105" t="s">
        <v>61</v>
      </c>
      <c r="O27" s="105"/>
      <c r="P27" s="127" t="s">
        <v>241</v>
      </c>
      <c r="Q27" s="127"/>
      <c r="R27" s="127"/>
      <c r="S27" s="127"/>
      <c r="T27" s="127"/>
      <c r="U27" s="127"/>
      <c r="V27" s="4" t="s">
        <v>8</v>
      </c>
      <c r="W27" s="3">
        <v>90</v>
      </c>
      <c r="X27" s="3" t="s">
        <v>27</v>
      </c>
      <c r="Y27" s="5" t="s">
        <v>10</v>
      </c>
    </row>
    <row r="28" spans="1:25" x14ac:dyDescent="0.15">
      <c r="C28" s="104"/>
      <c r="D28" s="104"/>
      <c r="E28" s="104"/>
      <c r="F28" s="104"/>
      <c r="G28" s="104"/>
      <c r="H28" s="104"/>
      <c r="J28" s="122"/>
      <c r="K28" s="122"/>
      <c r="L28" s="122"/>
      <c r="M28" s="122"/>
      <c r="N28" s="39"/>
      <c r="O28" s="39"/>
      <c r="P28" s="122"/>
      <c r="Q28" s="122"/>
      <c r="R28" s="122"/>
      <c r="S28" s="122"/>
      <c r="T28" s="122"/>
      <c r="U28" s="122"/>
      <c r="V28" s="1"/>
    </row>
    <row r="29" spans="1:25" s="2" customFormat="1" ht="22.5" customHeight="1" x14ac:dyDescent="0.15">
      <c r="A29" s="2" t="s">
        <v>14</v>
      </c>
      <c r="B29" s="125" t="s">
        <v>100</v>
      </c>
      <c r="C29" s="125"/>
      <c r="D29" s="125"/>
      <c r="E29" s="125"/>
      <c r="F29" s="125"/>
      <c r="G29" s="125"/>
      <c r="H29" s="125"/>
      <c r="I29" s="3"/>
      <c r="J29" s="127"/>
      <c r="K29" s="127"/>
      <c r="L29" s="127"/>
      <c r="M29" s="127"/>
      <c r="N29" s="5"/>
      <c r="O29" s="5"/>
      <c r="P29" s="127"/>
      <c r="Q29" s="127"/>
      <c r="R29" s="127"/>
      <c r="S29" s="127"/>
      <c r="T29" s="127"/>
      <c r="U29" s="127"/>
      <c r="V29" s="4" t="s">
        <v>8</v>
      </c>
      <c r="W29" s="19">
        <v>180</v>
      </c>
      <c r="X29" s="19" t="s">
        <v>27</v>
      </c>
      <c r="Y29" s="5" t="s">
        <v>10</v>
      </c>
    </row>
    <row r="30" spans="1:25" ht="14.25" thickBot="1" x14ac:dyDescent="0.2"/>
    <row r="31" spans="1:25" ht="14.25" thickTop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15">
      <c r="B32" s="122" t="s">
        <v>120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</row>
    <row r="33" spans="2:22" ht="17.45" customHeight="1" x14ac:dyDescent="0.15">
      <c r="B33" s="179" t="s">
        <v>153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</row>
    <row r="34" spans="2:22" x14ac:dyDescent="0.15">
      <c r="B34" s="179" t="s">
        <v>154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</row>
    <row r="36" spans="2:22" x14ac:dyDescent="0.15">
      <c r="C36" s="104" t="s">
        <v>75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"/>
      <c r="R36" s="1"/>
    </row>
    <row r="37" spans="2:22" x14ac:dyDescent="0.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22" x14ac:dyDescent="0.15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7"/>
    </row>
    <row r="39" spans="2:22" x14ac:dyDescent="0.15">
      <c r="B39" s="68" t="s">
        <v>188</v>
      </c>
      <c r="U39" s="69"/>
    </row>
    <row r="40" spans="2:22" x14ac:dyDescent="0.15">
      <c r="B40" s="68" t="s">
        <v>189</v>
      </c>
      <c r="U40" s="69"/>
    </row>
    <row r="41" spans="2:22" x14ac:dyDescent="0.15">
      <c r="B41" s="68" t="s">
        <v>190</v>
      </c>
      <c r="U41" s="69"/>
    </row>
    <row r="42" spans="2:22" x14ac:dyDescent="0.15">
      <c r="B42" s="70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2"/>
    </row>
  </sheetData>
  <protectedRanges>
    <protectedRange password="CF25" sqref="F10:F11 E13:E14 N13" name="範囲2"/>
    <protectedRange sqref="F10:F11 E13:E14 N13" name="範囲1"/>
    <protectedRange sqref="E21 G21 E16 G16" name="範囲1_1_1"/>
  </protectedRanges>
  <mergeCells count="53">
    <mergeCell ref="W2:Y2"/>
    <mergeCell ref="C3:U5"/>
    <mergeCell ref="F8:G8"/>
    <mergeCell ref="H8:M8"/>
    <mergeCell ref="Q8:V8"/>
    <mergeCell ref="E6:I6"/>
    <mergeCell ref="E7:I7"/>
    <mergeCell ref="I15:R15"/>
    <mergeCell ref="C9:I9"/>
    <mergeCell ref="C10:D10"/>
    <mergeCell ref="F10:N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C36:P36"/>
    <mergeCell ref="C22:H22"/>
    <mergeCell ref="J22:M22"/>
    <mergeCell ref="P22:U22"/>
    <mergeCell ref="B23:H23"/>
    <mergeCell ref="J23:M23"/>
    <mergeCell ref="P23:U23"/>
    <mergeCell ref="B27:H27"/>
    <mergeCell ref="J27:L27"/>
    <mergeCell ref="N27:O27"/>
    <mergeCell ref="P27:U27"/>
    <mergeCell ref="C28:H28"/>
    <mergeCell ref="J28:M28"/>
    <mergeCell ref="P28:U28"/>
    <mergeCell ref="B25:H25"/>
    <mergeCell ref="J25:O25"/>
    <mergeCell ref="B33:V33"/>
    <mergeCell ref="B32:V32"/>
    <mergeCell ref="B34:V34"/>
    <mergeCell ref="C17:H17"/>
    <mergeCell ref="J17:M17"/>
    <mergeCell ref="P17:U17"/>
    <mergeCell ref="B18:H18"/>
    <mergeCell ref="J18:M18"/>
    <mergeCell ref="P18:U18"/>
    <mergeCell ref="B29:H29"/>
    <mergeCell ref="J29:M29"/>
    <mergeCell ref="P29:U29"/>
    <mergeCell ref="P25:U25"/>
    <mergeCell ref="C26:H26"/>
    <mergeCell ref="J26:M26"/>
    <mergeCell ref="P26:U26"/>
  </mergeCells>
  <phoneticPr fontId="1"/>
  <hyperlinks>
    <hyperlink ref="W2:Y2" location="目次!A1" display="戻る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7</xdr:row>
                    <xdr:rowOff>0</xdr:rowOff>
                  </from>
                  <to>
                    <xdr:col>18</xdr:col>
                    <xdr:colOff>247650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7</xdr:row>
                    <xdr:rowOff>0</xdr:rowOff>
                  </from>
                  <to>
                    <xdr:col>20</xdr:col>
                    <xdr:colOff>400050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A00-000000000000}">
          <x14:formula1>
            <xm:f>MST!$B$22:$B$26</xm:f>
          </x14:formula1>
          <xm:sqref>B6:E6</xm:sqref>
        </x14:dataValidation>
        <x14:dataValidation type="list" allowBlank="1" showInputMessage="1" showErrorMessage="1" xr:uid="{00000000-0002-0000-0A00-000001000000}">
          <x14:formula1>
            <xm:f>MST!$D$4:$D$9</xm:f>
          </x14:formula1>
          <xm:sqref>J29:M29 J23:M23 J18:M20</xm:sqref>
        </x14:dataValidation>
        <x14:dataValidation type="list" allowBlank="1" showInputMessage="1" showErrorMessage="1" xr:uid="{00000000-0002-0000-0A00-000002000000}">
          <x14:formula1>
            <xm:f>MST!$B$4:$B$17</xm:f>
          </x14:formula1>
          <xm:sqref>B29:H29 B27:H27 B23:H23 B18:H20</xm:sqref>
        </x14:dataValidation>
        <x14:dataValidation type="list" allowBlank="1" showInputMessage="1" showErrorMessage="1" xr:uid="{00000000-0002-0000-0A00-000003000000}">
          <x14:formula1>
            <xm:f>MST!$F$4:$F$17</xm:f>
          </x14:formula1>
          <xm:sqref>J25:L25 B25:H25</xm:sqref>
        </x14:dataValidation>
        <x14:dataValidation type="list" allowBlank="1" showInputMessage="1" showErrorMessage="1" xr:uid="{00000000-0002-0000-0A00-000004000000}">
          <x14:formula1>
            <xm:f>MST!$D$4:$D$17</xm:f>
          </x14:formula1>
          <xm:sqref>P25:U25 P29:U29 P23:U23 P18:U20</xm:sqref>
        </x14:dataValidation>
        <x14:dataValidation type="list" allowBlank="1" showInputMessage="1" showErrorMessage="1" xr:uid="{00000000-0002-0000-0A00-000005000000}">
          <x14:formula1>
            <xm:f>目次!$F$28:$F$32</xm:f>
          </x14:formula1>
          <xm:sqref>J6:U6</xm:sqref>
        </x14:dataValidation>
        <x14:dataValidation type="list" allowBlank="1" showInputMessage="1" showErrorMessage="1" xr:uid="{00000000-0002-0000-0A00-000006000000}">
          <x14:formula1>
            <xm:f>目次!$F$28:$F$40</xm:f>
          </x14:formula1>
          <xm:sqref>C3:U5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5">
    <tabColor theme="8" tint="0.79998168889431442"/>
    <pageSetUpPr fitToPage="1"/>
  </sheetPr>
  <dimension ref="A2:Y41"/>
  <sheetViews>
    <sheetView showGridLines="0" showRowColHeaders="0" zoomScale="130" zoomScaleNormal="130" zoomScaleSheetLayoutView="100" zoomScalePageLayoutView="160" workbookViewId="0">
      <selection activeCell="U15" sqref="U15"/>
    </sheetView>
  </sheetViews>
  <sheetFormatPr defaultRowHeight="13.5" x14ac:dyDescent="0.15"/>
  <cols>
    <col min="1" max="1" width="4" customWidth="1"/>
    <col min="2" max="2" width="4.25" customWidth="1"/>
    <col min="3" max="3" width="8.375" customWidth="1"/>
    <col min="4" max="4" width="2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6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x14ac:dyDescent="0.15">
      <c r="C3" s="112" t="s">
        <v>95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5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5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5" ht="20.85" customHeight="1" x14ac:dyDescent="0.15">
      <c r="C6" s="178"/>
      <c r="D6" s="178"/>
      <c r="E6" s="178"/>
      <c r="F6" s="178"/>
      <c r="G6" s="178"/>
      <c r="H6" s="178"/>
      <c r="I6" s="17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5" ht="20.85" customHeight="1" x14ac:dyDescent="0.15">
      <c r="B7" s="73" t="s">
        <v>8</v>
      </c>
      <c r="C7" s="75"/>
      <c r="D7" s="20" t="s">
        <v>10</v>
      </c>
      <c r="E7" s="102" t="s">
        <v>74</v>
      </c>
      <c r="F7" s="102"/>
      <c r="G7" s="102"/>
      <c r="H7" s="102"/>
      <c r="I7" s="102"/>
      <c r="J7" s="20"/>
      <c r="K7" s="20"/>
      <c r="L7" s="20"/>
      <c r="M7" s="20"/>
      <c r="N7" s="20"/>
      <c r="O7" s="20"/>
      <c r="P7" s="20"/>
      <c r="Q7" s="20"/>
      <c r="R7" s="20"/>
    </row>
    <row r="8" spans="2:25" ht="20.85" customHeight="1" x14ac:dyDescent="0.15">
      <c r="F8" s="114">
        <v>3</v>
      </c>
      <c r="G8" s="114"/>
      <c r="H8" s="113" t="s">
        <v>6</v>
      </c>
      <c r="I8" s="113"/>
      <c r="J8" s="113"/>
      <c r="K8" s="113"/>
      <c r="L8" s="113"/>
      <c r="M8" s="113"/>
      <c r="P8" s="1" t="s">
        <v>53</v>
      </c>
      <c r="Q8" s="104"/>
      <c r="R8" s="104"/>
      <c r="S8" s="104"/>
      <c r="T8" s="104"/>
      <c r="U8" s="104"/>
      <c r="V8" s="104"/>
    </row>
    <row r="9" spans="2:25" x14ac:dyDescent="0.15">
      <c r="C9" s="104"/>
      <c r="D9" s="104"/>
      <c r="E9" s="104"/>
      <c r="F9" s="104"/>
      <c r="G9" s="104"/>
      <c r="H9" s="104"/>
      <c r="I9" s="104"/>
      <c r="J9" s="1"/>
      <c r="K9" s="1"/>
      <c r="L9" s="1"/>
    </row>
    <row r="10" spans="2:25" ht="22.5" customHeight="1" x14ac:dyDescent="0.15">
      <c r="C10" s="105" t="s">
        <v>0</v>
      </c>
      <c r="D10" s="105"/>
      <c r="E10" s="11" t="s">
        <v>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2" t="s">
        <v>10</v>
      </c>
      <c r="P10" s="10"/>
      <c r="Q10" s="10"/>
      <c r="R10" s="10"/>
      <c r="S10" s="10"/>
      <c r="T10" s="10"/>
    </row>
    <row r="11" spans="2:25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</row>
    <row r="12" spans="2:25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5" ht="22.5" customHeight="1" x14ac:dyDescent="0.15">
      <c r="C13" s="111" t="s">
        <v>1</v>
      </c>
      <c r="D13" s="111"/>
      <c r="E13" s="107"/>
      <c r="F13" s="108"/>
      <c r="G13" s="108"/>
      <c r="H13" s="108"/>
      <c r="I13" s="17" t="s">
        <v>3</v>
      </c>
      <c r="J13" s="115" t="s">
        <v>5</v>
      </c>
      <c r="K13" s="132"/>
      <c r="L13" s="132"/>
      <c r="M13" s="116"/>
      <c r="N13" s="107"/>
      <c r="O13" s="108"/>
      <c r="P13" s="108"/>
      <c r="Q13" s="130" t="s">
        <v>54</v>
      </c>
      <c r="R13" s="130"/>
      <c r="S13" s="16"/>
      <c r="T13" s="10"/>
    </row>
    <row r="14" spans="2:25" ht="26.45" customHeight="1" x14ac:dyDescent="0.15">
      <c r="C14" s="111" t="s">
        <v>2</v>
      </c>
      <c r="D14" s="111"/>
      <c r="E14" s="107"/>
      <c r="F14" s="108"/>
      <c r="G14" s="108"/>
      <c r="H14" s="108"/>
      <c r="I14" s="17" t="s">
        <v>4</v>
      </c>
      <c r="J14" s="133" t="s">
        <v>66</v>
      </c>
      <c r="K14" s="134"/>
      <c r="L14" s="134"/>
      <c r="M14" s="135"/>
      <c r="N14" s="109">
        <f>E14^0.663*N13^0.4444*0.008883</f>
        <v>0</v>
      </c>
      <c r="O14" s="110"/>
      <c r="P14" s="110"/>
      <c r="Q14" s="136" t="s">
        <v>58</v>
      </c>
      <c r="R14" s="136"/>
      <c r="S14" s="16"/>
      <c r="T14" s="10"/>
    </row>
    <row r="15" spans="2:25" x14ac:dyDescent="0.15">
      <c r="I15" s="120" t="s">
        <v>68</v>
      </c>
      <c r="J15" s="121"/>
      <c r="K15" s="121"/>
      <c r="L15" s="121"/>
      <c r="M15" s="121"/>
      <c r="N15" s="121"/>
      <c r="O15" s="121"/>
      <c r="P15" s="121"/>
      <c r="Q15" s="121"/>
      <c r="R15" s="121"/>
    </row>
    <row r="16" spans="2:25" ht="14.25" x14ac:dyDescent="0.15">
      <c r="C16" s="2" t="s">
        <v>157</v>
      </c>
      <c r="D16" s="2" t="s">
        <v>8</v>
      </c>
      <c r="E16" s="2"/>
      <c r="F16" s="2" t="s">
        <v>9</v>
      </c>
      <c r="G16" s="2"/>
      <c r="H16" s="2" t="s">
        <v>10</v>
      </c>
      <c r="I16" s="21"/>
      <c r="J16" s="22"/>
      <c r="K16" s="22"/>
      <c r="L16" s="22"/>
      <c r="M16" s="22"/>
      <c r="N16" s="22"/>
      <c r="O16" s="22"/>
      <c r="P16" s="22"/>
      <c r="Q16" s="22"/>
      <c r="R16" s="22"/>
    </row>
    <row r="17" spans="1:25" x14ac:dyDescent="0.15">
      <c r="C17" s="104"/>
      <c r="D17" s="104"/>
      <c r="E17" s="104"/>
      <c r="F17" s="104"/>
      <c r="G17" s="104"/>
      <c r="H17" s="104"/>
      <c r="J17" s="122"/>
      <c r="K17" s="122"/>
      <c r="L17" s="122"/>
      <c r="M17" s="122"/>
      <c r="N17" s="39"/>
      <c r="O17" s="39"/>
      <c r="P17" s="122"/>
      <c r="Q17" s="122"/>
      <c r="R17" s="122"/>
      <c r="S17" s="122"/>
      <c r="T17" s="122"/>
      <c r="U17" s="122"/>
      <c r="V17" s="1"/>
    </row>
    <row r="18" spans="1:25" s="2" customFormat="1" ht="22.5" customHeight="1" x14ac:dyDescent="0.15">
      <c r="A18" s="2" t="s">
        <v>11</v>
      </c>
      <c r="B18" s="125" t="s">
        <v>100</v>
      </c>
      <c r="C18" s="125"/>
      <c r="D18" s="125"/>
      <c r="E18" s="125"/>
      <c r="F18" s="125"/>
      <c r="G18" s="125"/>
      <c r="H18" s="125"/>
      <c r="I18" s="3"/>
      <c r="J18" s="127"/>
      <c r="K18" s="127"/>
      <c r="L18" s="127"/>
      <c r="M18" s="127"/>
      <c r="N18" s="5"/>
      <c r="O18" s="5"/>
      <c r="P18" s="127"/>
      <c r="Q18" s="127"/>
      <c r="R18" s="127"/>
      <c r="S18" s="127"/>
      <c r="T18" s="127"/>
      <c r="U18" s="127"/>
      <c r="V18" s="4" t="s">
        <v>8</v>
      </c>
      <c r="W18" s="19">
        <v>180</v>
      </c>
      <c r="X18" s="19" t="s">
        <v>27</v>
      </c>
      <c r="Y18" s="5" t="s">
        <v>10</v>
      </c>
    </row>
    <row r="19" spans="1:25" s="2" customFormat="1" ht="14.25" customHeight="1" thickBot="1" x14ac:dyDescent="0.2">
      <c r="B19" s="40"/>
      <c r="C19" s="40"/>
      <c r="D19" s="40"/>
      <c r="E19" s="40"/>
      <c r="F19" s="40"/>
      <c r="G19" s="40"/>
      <c r="H19" s="40"/>
      <c r="I19" s="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4"/>
      <c r="W19" s="19"/>
      <c r="X19" s="19"/>
      <c r="Y19" s="5"/>
    </row>
    <row r="20" spans="1:25" s="2" customFormat="1" ht="14.25" customHeight="1" thickTop="1" x14ac:dyDescent="0.15">
      <c r="A20" s="23"/>
      <c r="B20" s="53"/>
      <c r="C20" s="53"/>
      <c r="D20" s="53"/>
      <c r="E20" s="53"/>
      <c r="F20" s="53"/>
      <c r="G20" s="53"/>
      <c r="H20" s="53"/>
      <c r="I20" s="24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5"/>
      <c r="W20" s="54"/>
      <c r="X20" s="54"/>
      <c r="Y20" s="26"/>
    </row>
    <row r="21" spans="1:25" ht="14.25" x14ac:dyDescent="0.15">
      <c r="C21" s="2" t="s">
        <v>7</v>
      </c>
      <c r="D21" s="2" t="s">
        <v>8</v>
      </c>
      <c r="E21" s="2"/>
      <c r="F21" s="2" t="s">
        <v>9</v>
      </c>
      <c r="G21" s="2"/>
      <c r="H21" s="2" t="s">
        <v>10</v>
      </c>
      <c r="I21" s="21"/>
      <c r="J21" s="22"/>
      <c r="K21" s="22"/>
      <c r="L21" s="22"/>
      <c r="M21" s="22"/>
      <c r="N21" s="22"/>
      <c r="O21" s="22"/>
      <c r="P21" s="22"/>
      <c r="Q21" s="22"/>
      <c r="R21" s="22"/>
    </row>
    <row r="22" spans="1:25" x14ac:dyDescent="0.15">
      <c r="C22" s="104"/>
      <c r="D22" s="104"/>
      <c r="E22" s="104"/>
      <c r="F22" s="104"/>
      <c r="G22" s="104"/>
      <c r="H22" s="104"/>
      <c r="J22" s="122"/>
      <c r="K22" s="122"/>
      <c r="L22" s="122"/>
      <c r="M22" s="122"/>
      <c r="N22" s="39"/>
      <c r="O22" s="39"/>
      <c r="P22" s="122"/>
      <c r="Q22" s="122"/>
      <c r="R22" s="122"/>
      <c r="S22" s="122"/>
      <c r="T22" s="122"/>
      <c r="U22" s="122"/>
      <c r="V22" s="1"/>
    </row>
    <row r="23" spans="1:25" s="2" customFormat="1" ht="22.5" customHeight="1" x14ac:dyDescent="0.15">
      <c r="A23" s="2" t="s">
        <v>11</v>
      </c>
      <c r="B23" s="125" t="s">
        <v>100</v>
      </c>
      <c r="C23" s="125"/>
      <c r="D23" s="125"/>
      <c r="E23" s="125"/>
      <c r="F23" s="125"/>
      <c r="G23" s="125"/>
      <c r="H23" s="125"/>
      <c r="I23" s="3"/>
      <c r="J23" s="127"/>
      <c r="K23" s="127"/>
      <c r="L23" s="127"/>
      <c r="M23" s="127"/>
      <c r="N23" s="5"/>
      <c r="O23" s="5"/>
      <c r="P23" s="127"/>
      <c r="Q23" s="127"/>
      <c r="R23" s="127"/>
      <c r="S23" s="127"/>
      <c r="T23" s="127"/>
      <c r="U23" s="127"/>
      <c r="V23" s="4" t="s">
        <v>8</v>
      </c>
      <c r="W23" s="19">
        <v>180</v>
      </c>
      <c r="X23" s="19" t="s">
        <v>27</v>
      </c>
      <c r="Y23" s="5" t="s">
        <v>10</v>
      </c>
    </row>
    <row r="25" spans="1:25" s="2" customFormat="1" ht="22.5" customHeight="1" x14ac:dyDescent="0.15">
      <c r="A25" s="2" t="s">
        <v>12</v>
      </c>
      <c r="B25" s="180" t="s">
        <v>56</v>
      </c>
      <c r="C25" s="180"/>
      <c r="D25" s="180"/>
      <c r="E25" s="180"/>
      <c r="F25" s="180"/>
      <c r="G25" s="180"/>
      <c r="H25" s="180"/>
      <c r="I25" s="3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4" t="s">
        <v>8</v>
      </c>
      <c r="W25" s="3">
        <v>30</v>
      </c>
      <c r="X25" s="3" t="s">
        <v>27</v>
      </c>
      <c r="Y25" s="5" t="s">
        <v>10</v>
      </c>
    </row>
    <row r="26" spans="1:25" x14ac:dyDescent="0.15">
      <c r="C26" s="104"/>
      <c r="D26" s="104"/>
      <c r="E26" s="104"/>
      <c r="F26" s="104"/>
      <c r="G26" s="104"/>
      <c r="H26" s="104"/>
      <c r="J26" s="122"/>
      <c r="K26" s="122"/>
      <c r="L26" s="122"/>
      <c r="M26" s="122"/>
      <c r="N26" s="39"/>
      <c r="O26" s="39"/>
      <c r="P26" s="122"/>
      <c r="Q26" s="122"/>
      <c r="R26" s="122"/>
      <c r="S26" s="122"/>
      <c r="T26" s="122"/>
      <c r="U26" s="122"/>
      <c r="V26" s="1"/>
    </row>
    <row r="27" spans="1:25" s="2" customFormat="1" ht="22.5" customHeight="1" x14ac:dyDescent="0.15">
      <c r="A27" s="2" t="s">
        <v>13</v>
      </c>
      <c r="B27" s="125" t="s">
        <v>30</v>
      </c>
      <c r="C27" s="125"/>
      <c r="D27" s="125"/>
      <c r="E27" s="125"/>
      <c r="F27" s="125"/>
      <c r="G27" s="125"/>
      <c r="H27" s="125"/>
      <c r="I27" s="3" t="s">
        <v>24</v>
      </c>
      <c r="J27" s="127" t="s">
        <v>69</v>
      </c>
      <c r="K27" s="127"/>
      <c r="L27" s="127"/>
      <c r="M27" s="18">
        <f>N14*60</f>
        <v>0</v>
      </c>
      <c r="N27" s="105" t="s">
        <v>61</v>
      </c>
      <c r="O27" s="105"/>
      <c r="P27" s="127" t="s">
        <v>70</v>
      </c>
      <c r="Q27" s="127"/>
      <c r="R27" s="127"/>
      <c r="S27" s="127"/>
      <c r="T27" s="127"/>
      <c r="U27" s="127"/>
      <c r="V27" s="4" t="s">
        <v>8</v>
      </c>
      <c r="W27" s="3">
        <v>90</v>
      </c>
      <c r="X27" s="3" t="s">
        <v>27</v>
      </c>
      <c r="Y27" s="5" t="s">
        <v>10</v>
      </c>
    </row>
    <row r="28" spans="1:25" x14ac:dyDescent="0.15">
      <c r="C28" s="104"/>
      <c r="D28" s="104"/>
      <c r="E28" s="104"/>
      <c r="F28" s="104"/>
      <c r="G28" s="104"/>
      <c r="H28" s="104"/>
      <c r="J28" s="122"/>
      <c r="K28" s="122"/>
      <c r="L28" s="122"/>
      <c r="M28" s="122"/>
      <c r="N28" s="39"/>
      <c r="O28" s="39"/>
      <c r="P28" s="122"/>
      <c r="Q28" s="122"/>
      <c r="R28" s="122"/>
      <c r="S28" s="122"/>
      <c r="T28" s="122"/>
      <c r="U28" s="122"/>
      <c r="V28" s="1"/>
    </row>
    <row r="29" spans="1:25" s="2" customFormat="1" ht="22.5" customHeight="1" x14ac:dyDescent="0.15">
      <c r="A29" s="2" t="s">
        <v>14</v>
      </c>
      <c r="B29" s="125" t="s">
        <v>100</v>
      </c>
      <c r="C29" s="125"/>
      <c r="D29" s="125"/>
      <c r="E29" s="125"/>
      <c r="F29" s="125"/>
      <c r="G29" s="125"/>
      <c r="H29" s="125"/>
      <c r="I29" s="3"/>
      <c r="J29" s="127"/>
      <c r="K29" s="127"/>
      <c r="L29" s="127"/>
      <c r="M29" s="127"/>
      <c r="N29" s="5"/>
      <c r="O29" s="5"/>
      <c r="P29" s="127"/>
      <c r="Q29" s="127"/>
      <c r="R29" s="127"/>
      <c r="S29" s="127"/>
      <c r="T29" s="127"/>
      <c r="U29" s="127"/>
      <c r="V29" s="4" t="s">
        <v>8</v>
      </c>
      <c r="W29" s="19">
        <v>180</v>
      </c>
      <c r="X29" s="19" t="s">
        <v>27</v>
      </c>
      <c r="Y29" s="5" t="s">
        <v>10</v>
      </c>
    </row>
    <row r="30" spans="1:25" ht="14.25" thickBot="1" x14ac:dyDescent="0.2"/>
    <row r="31" spans="1:25" ht="14.25" thickTop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15">
      <c r="B32" s="122" t="s">
        <v>120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</row>
    <row r="33" spans="2:22" x14ac:dyDescent="0.15">
      <c r="B33" s="179" t="s">
        <v>155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</row>
    <row r="34" spans="2:22" ht="5.25" customHeight="1" x14ac:dyDescent="0.15"/>
    <row r="35" spans="2:22" x14ac:dyDescent="0.15">
      <c r="C35" s="104" t="s">
        <v>75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"/>
      <c r="R35" s="1"/>
    </row>
    <row r="36" spans="2:22" x14ac:dyDescent="0.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22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7"/>
    </row>
    <row r="38" spans="2:22" x14ac:dyDescent="0.15">
      <c r="B38" s="68" t="s">
        <v>188</v>
      </c>
      <c r="U38" s="69"/>
    </row>
    <row r="39" spans="2:22" x14ac:dyDescent="0.15">
      <c r="B39" s="68" t="s">
        <v>189</v>
      </c>
      <c r="U39" s="69"/>
    </row>
    <row r="40" spans="2:22" x14ac:dyDescent="0.15">
      <c r="B40" s="68" t="s">
        <v>190</v>
      </c>
      <c r="U40" s="69"/>
    </row>
    <row r="41" spans="2:22" x14ac:dyDescent="0.15"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2"/>
    </row>
  </sheetData>
  <protectedRanges>
    <protectedRange password="CF25" sqref="F10:F11 E13:E14 N13" name="範囲2"/>
    <protectedRange sqref="F10:F11 E13:E14 N13" name="範囲1"/>
    <protectedRange sqref="E21 G21 E16 G16" name="範囲1_1_1"/>
  </protectedRanges>
  <mergeCells count="52">
    <mergeCell ref="W2:Y2"/>
    <mergeCell ref="C3:U5"/>
    <mergeCell ref="C6:I6"/>
    <mergeCell ref="F8:G8"/>
    <mergeCell ref="H8:M8"/>
    <mergeCell ref="Q8:V8"/>
    <mergeCell ref="E7:I7"/>
    <mergeCell ref="C9:I9"/>
    <mergeCell ref="C10:D10"/>
    <mergeCell ref="F10:N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I15:R15"/>
    <mergeCell ref="C17:H17"/>
    <mergeCell ref="J17:M17"/>
    <mergeCell ref="P17:U17"/>
    <mergeCell ref="B18:H18"/>
    <mergeCell ref="J18:M18"/>
    <mergeCell ref="P18:U18"/>
    <mergeCell ref="C22:H22"/>
    <mergeCell ref="J22:M22"/>
    <mergeCell ref="P22:U22"/>
    <mergeCell ref="B23:H23"/>
    <mergeCell ref="J23:M23"/>
    <mergeCell ref="P23:U23"/>
    <mergeCell ref="B25:H25"/>
    <mergeCell ref="J25:O25"/>
    <mergeCell ref="P25:U25"/>
    <mergeCell ref="C26:H26"/>
    <mergeCell ref="J26:M26"/>
    <mergeCell ref="P26:U26"/>
    <mergeCell ref="B27:H27"/>
    <mergeCell ref="J27:L27"/>
    <mergeCell ref="N27:O27"/>
    <mergeCell ref="P27:U27"/>
    <mergeCell ref="C28:H28"/>
    <mergeCell ref="J28:M28"/>
    <mergeCell ref="P28:U28"/>
    <mergeCell ref="C35:P35"/>
    <mergeCell ref="B29:H29"/>
    <mergeCell ref="J29:M29"/>
    <mergeCell ref="P29:U29"/>
    <mergeCell ref="B32:V32"/>
    <mergeCell ref="B33:V33"/>
  </mergeCells>
  <phoneticPr fontId="1"/>
  <hyperlinks>
    <hyperlink ref="W2:Y2" location="目次!A1" display="戻る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7</xdr:row>
                    <xdr:rowOff>0</xdr:rowOff>
                  </from>
                  <to>
                    <xdr:col>18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6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7</xdr:row>
                    <xdr:rowOff>0</xdr:rowOff>
                  </from>
                  <to>
                    <xdr:col>20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B00-000000000000}">
          <x14:formula1>
            <xm:f>MST!$D$4:$D$17</xm:f>
          </x14:formula1>
          <xm:sqref>P25:U25 P29:U29 P23:U23 P18:U20</xm:sqref>
        </x14:dataValidation>
        <x14:dataValidation type="list" allowBlank="1" showInputMessage="1" showErrorMessage="1" xr:uid="{00000000-0002-0000-0B00-000001000000}">
          <x14:formula1>
            <xm:f>MST!$F$4:$F$17</xm:f>
          </x14:formula1>
          <xm:sqref>J25:L25 B25:H25</xm:sqref>
        </x14:dataValidation>
        <x14:dataValidation type="list" allowBlank="1" showInputMessage="1" showErrorMessage="1" xr:uid="{00000000-0002-0000-0B00-000002000000}">
          <x14:formula1>
            <xm:f>MST!$B$4:$B$17</xm:f>
          </x14:formula1>
          <xm:sqref>B29:H29 B27:H27 B23:H23 B18:H20</xm:sqref>
        </x14:dataValidation>
        <x14:dataValidation type="list" allowBlank="1" showInputMessage="1" showErrorMessage="1" xr:uid="{00000000-0002-0000-0B00-000003000000}">
          <x14:formula1>
            <xm:f>MST!$D$4:$D$9</xm:f>
          </x14:formula1>
          <xm:sqref>J29:M29 J23:M23 J18:M20</xm:sqref>
        </x14:dataValidation>
        <x14:dataValidation type="list" allowBlank="1" showInputMessage="1" showErrorMessage="1" xr:uid="{00000000-0002-0000-0B00-000004000000}">
          <x14:formula1>
            <xm:f>MST!$B$22:$B$26</xm:f>
          </x14:formula1>
          <xm:sqref>C6:I6</xm:sqref>
        </x14:dataValidation>
        <x14:dataValidation type="list" allowBlank="1" showInputMessage="1" showErrorMessage="1" xr:uid="{00000000-0002-0000-0B00-000005000000}">
          <x14:formula1>
            <xm:f>目次!$F$28:$F$32</xm:f>
          </x14:formula1>
          <xm:sqref>J6:U6</xm:sqref>
        </x14:dataValidation>
        <x14:dataValidation type="list" allowBlank="1" showInputMessage="1" showErrorMessage="1" xr:uid="{00000000-0002-0000-0B00-000006000000}">
          <x14:formula1>
            <xm:f>目次!$F$28:$F$40</xm:f>
          </x14:formula1>
          <xm:sqref>C3:U5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1">
    <tabColor theme="8" tint="0.79998168889431442"/>
    <pageSetUpPr fitToPage="1"/>
  </sheetPr>
  <dimension ref="A2:Y32"/>
  <sheetViews>
    <sheetView showGridLines="0" showRowColHeaders="0" zoomScale="130" zoomScaleNormal="130" zoomScaleSheetLayoutView="100" zoomScalePageLayoutView="160" workbookViewId="0">
      <selection activeCell="M22" sqref="M22"/>
    </sheetView>
  </sheetViews>
  <sheetFormatPr defaultRowHeight="13.5" x14ac:dyDescent="0.15"/>
  <cols>
    <col min="1" max="1" width="4" customWidth="1"/>
    <col min="2" max="2" width="4.25" customWidth="1"/>
    <col min="3" max="3" width="8.375" customWidth="1"/>
    <col min="4" max="4" width="2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6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x14ac:dyDescent="0.15">
      <c r="C3" s="112" t="s">
        <v>195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5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5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5" ht="20.85" customHeight="1" x14ac:dyDescent="0.15">
      <c r="C6" s="178"/>
      <c r="D6" s="178"/>
      <c r="E6" s="178"/>
      <c r="F6" s="178"/>
      <c r="G6" s="178"/>
      <c r="H6" s="178"/>
      <c r="I6" s="17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5" ht="20.85" customHeight="1" x14ac:dyDescent="0.15">
      <c r="B7" s="73" t="s">
        <v>8</v>
      </c>
      <c r="C7" s="75"/>
      <c r="D7" s="20" t="s">
        <v>10</v>
      </c>
      <c r="E7" s="102" t="s">
        <v>74</v>
      </c>
      <c r="F7" s="102"/>
      <c r="G7" s="102"/>
      <c r="H7" s="102"/>
      <c r="I7" s="102"/>
      <c r="J7" s="20"/>
      <c r="K7" s="20"/>
      <c r="L7" s="20"/>
      <c r="M7" s="20"/>
      <c r="N7" s="20"/>
      <c r="O7" s="20"/>
      <c r="P7" s="20"/>
      <c r="Q7" s="20"/>
      <c r="R7" s="20"/>
    </row>
    <row r="8" spans="2:25" ht="20.85" customHeight="1" x14ac:dyDescent="0.15">
      <c r="F8" s="114" t="s">
        <v>202</v>
      </c>
      <c r="G8" s="114"/>
      <c r="H8" s="113" t="s">
        <v>6</v>
      </c>
      <c r="I8" s="113"/>
      <c r="J8" s="113"/>
      <c r="K8" s="113"/>
      <c r="L8" s="113"/>
      <c r="M8" s="113"/>
      <c r="P8" s="1" t="s">
        <v>53</v>
      </c>
      <c r="Q8" s="104"/>
      <c r="R8" s="104"/>
      <c r="S8" s="104"/>
      <c r="T8" s="104"/>
      <c r="U8" s="104"/>
      <c r="V8" s="104"/>
    </row>
    <row r="9" spans="2:25" x14ac:dyDescent="0.15">
      <c r="C9" s="104"/>
      <c r="D9" s="104"/>
      <c r="E9" s="104"/>
      <c r="F9" s="104"/>
      <c r="G9" s="104"/>
      <c r="H9" s="104"/>
      <c r="I9" s="104"/>
      <c r="J9" s="1"/>
      <c r="K9" s="1"/>
      <c r="L9" s="1"/>
    </row>
    <row r="10" spans="2:25" ht="22.5" customHeight="1" x14ac:dyDescent="0.15">
      <c r="C10" s="105" t="s">
        <v>0</v>
      </c>
      <c r="D10" s="105"/>
      <c r="E10" s="11" t="s">
        <v>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2" t="s">
        <v>10</v>
      </c>
      <c r="P10" s="10"/>
      <c r="Q10" s="10"/>
      <c r="R10" s="10"/>
      <c r="S10" s="10"/>
      <c r="T10" s="10"/>
    </row>
    <row r="11" spans="2:25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</row>
    <row r="12" spans="2:25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5" ht="22.5" customHeight="1" x14ac:dyDescent="0.15">
      <c r="C13" s="111" t="s">
        <v>1</v>
      </c>
      <c r="D13" s="111"/>
      <c r="E13" s="107"/>
      <c r="F13" s="108"/>
      <c r="G13" s="108"/>
      <c r="H13" s="108"/>
      <c r="I13" s="17" t="s">
        <v>3</v>
      </c>
      <c r="J13" s="115" t="s">
        <v>5</v>
      </c>
      <c r="K13" s="132"/>
      <c r="L13" s="132"/>
      <c r="M13" s="116"/>
      <c r="N13" s="107"/>
      <c r="O13" s="108"/>
      <c r="P13" s="108"/>
      <c r="Q13" s="130" t="s">
        <v>54</v>
      </c>
      <c r="R13" s="130"/>
      <c r="S13" s="16"/>
      <c r="T13" s="10"/>
    </row>
    <row r="14" spans="2:25" ht="26.45" customHeight="1" x14ac:dyDescent="0.15">
      <c r="C14" s="111" t="s">
        <v>2</v>
      </c>
      <c r="D14" s="111"/>
      <c r="E14" s="107"/>
      <c r="F14" s="108"/>
      <c r="G14" s="108"/>
      <c r="H14" s="108"/>
      <c r="I14" s="17" t="s">
        <v>4</v>
      </c>
      <c r="J14" s="133" t="s">
        <v>66</v>
      </c>
      <c r="K14" s="134"/>
      <c r="L14" s="134"/>
      <c r="M14" s="135"/>
      <c r="N14" s="109">
        <f>E14^0.663*N13^0.4444*0.008883</f>
        <v>0</v>
      </c>
      <c r="O14" s="110"/>
      <c r="P14" s="110"/>
      <c r="Q14" s="136" t="s">
        <v>58</v>
      </c>
      <c r="R14" s="136"/>
      <c r="S14" s="16"/>
      <c r="T14" s="10"/>
    </row>
    <row r="15" spans="2:25" x14ac:dyDescent="0.15">
      <c r="I15" s="120" t="s">
        <v>68</v>
      </c>
      <c r="J15" s="121"/>
      <c r="K15" s="121"/>
      <c r="L15" s="121"/>
      <c r="M15" s="121"/>
      <c r="N15" s="121"/>
      <c r="O15" s="121"/>
      <c r="P15" s="121"/>
      <c r="Q15" s="121"/>
      <c r="R15" s="121"/>
    </row>
    <row r="16" spans="2:25" ht="14.25" x14ac:dyDescent="0.15">
      <c r="C16" s="2" t="s">
        <v>7</v>
      </c>
      <c r="D16" s="2" t="s">
        <v>8</v>
      </c>
      <c r="E16" s="2"/>
      <c r="F16" s="2" t="s">
        <v>9</v>
      </c>
      <c r="G16" s="2"/>
      <c r="H16" s="2" t="s">
        <v>10</v>
      </c>
      <c r="I16" s="21"/>
      <c r="J16" s="22"/>
      <c r="K16" s="22"/>
      <c r="L16" s="22"/>
      <c r="M16" s="22"/>
      <c r="N16" s="22"/>
      <c r="O16" s="22"/>
      <c r="P16" s="22"/>
      <c r="Q16" s="22"/>
      <c r="R16" s="22"/>
    </row>
    <row r="17" spans="1:25" x14ac:dyDescent="0.15">
      <c r="C17" s="104"/>
      <c r="D17" s="104"/>
      <c r="E17" s="104"/>
      <c r="F17" s="104"/>
      <c r="G17" s="104"/>
      <c r="H17" s="104"/>
      <c r="J17" s="122"/>
      <c r="K17" s="122"/>
      <c r="L17" s="122"/>
      <c r="M17" s="122"/>
      <c r="N17" s="39"/>
      <c r="O17" s="39"/>
      <c r="P17" s="122"/>
      <c r="Q17" s="122"/>
      <c r="R17" s="122"/>
      <c r="S17" s="122"/>
      <c r="T17" s="122"/>
      <c r="U17" s="122"/>
      <c r="V17" s="1"/>
    </row>
    <row r="18" spans="1:25" s="2" customFormat="1" ht="22.5" customHeight="1" x14ac:dyDescent="0.15">
      <c r="A18" s="2" t="s">
        <v>11</v>
      </c>
      <c r="B18" s="125" t="s">
        <v>100</v>
      </c>
      <c r="C18" s="125"/>
      <c r="D18" s="125"/>
      <c r="E18" s="125"/>
      <c r="F18" s="125"/>
      <c r="G18" s="125"/>
      <c r="H18" s="125"/>
      <c r="I18" s="3"/>
      <c r="J18" s="127"/>
      <c r="K18" s="127"/>
      <c r="L18" s="127"/>
      <c r="M18" s="127"/>
      <c r="N18" s="5"/>
      <c r="O18" s="5"/>
      <c r="P18" s="127"/>
      <c r="Q18" s="127"/>
      <c r="R18" s="127"/>
      <c r="S18" s="127"/>
      <c r="T18" s="127"/>
      <c r="U18" s="127"/>
      <c r="V18" s="4" t="s">
        <v>8</v>
      </c>
      <c r="W18" s="81" t="s">
        <v>197</v>
      </c>
      <c r="X18" s="19" t="s">
        <v>27</v>
      </c>
      <c r="Y18" s="5" t="s">
        <v>10</v>
      </c>
    </row>
    <row r="20" spans="1:25" s="2" customFormat="1" ht="22.5" customHeight="1" x14ac:dyDescent="0.15">
      <c r="A20" s="2" t="s">
        <v>12</v>
      </c>
      <c r="B20" s="180" t="s">
        <v>198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4" t="s">
        <v>8</v>
      </c>
      <c r="W20" s="3">
        <v>30</v>
      </c>
      <c r="X20" s="3" t="s">
        <v>27</v>
      </c>
      <c r="Y20" s="5" t="s">
        <v>10</v>
      </c>
    </row>
    <row r="21" spans="1:25" x14ac:dyDescent="0.15">
      <c r="C21" s="104"/>
      <c r="D21" s="104"/>
      <c r="E21" s="104"/>
      <c r="F21" s="104"/>
      <c r="G21" s="104"/>
      <c r="H21" s="104"/>
      <c r="J21" s="122"/>
      <c r="K21" s="122"/>
      <c r="L21" s="122"/>
      <c r="M21" s="122"/>
      <c r="N21" s="39"/>
      <c r="O21" s="39"/>
      <c r="P21" s="122"/>
      <c r="Q21" s="122"/>
      <c r="R21" s="122"/>
      <c r="S21" s="122"/>
      <c r="T21" s="122"/>
      <c r="U21" s="122"/>
      <c r="V21" s="1"/>
    </row>
    <row r="22" spans="1:25" s="2" customFormat="1" ht="22.5" customHeight="1" x14ac:dyDescent="0.15">
      <c r="A22" s="2" t="s">
        <v>13</v>
      </c>
      <c r="B22" s="125" t="s">
        <v>30</v>
      </c>
      <c r="C22" s="125"/>
      <c r="D22" s="125"/>
      <c r="E22" s="125"/>
      <c r="F22" s="125"/>
      <c r="G22" s="125"/>
      <c r="H22" s="125"/>
      <c r="I22" s="3" t="s">
        <v>24</v>
      </c>
      <c r="J22" s="127" t="s">
        <v>199</v>
      </c>
      <c r="K22" s="127"/>
      <c r="L22" s="127"/>
      <c r="M22" s="18">
        <f>N14*25</f>
        <v>0</v>
      </c>
      <c r="N22" s="105" t="s">
        <v>61</v>
      </c>
      <c r="O22" s="105"/>
      <c r="P22" s="127" t="s">
        <v>62</v>
      </c>
      <c r="Q22" s="127"/>
      <c r="R22" s="127"/>
      <c r="S22" s="127"/>
      <c r="T22" s="127"/>
      <c r="U22" s="127"/>
      <c r="V22" s="4" t="s">
        <v>8</v>
      </c>
      <c r="W22" s="3">
        <v>60</v>
      </c>
      <c r="X22" s="3" t="s">
        <v>27</v>
      </c>
      <c r="Y22" s="5" t="s">
        <v>10</v>
      </c>
    </row>
    <row r="23" spans="1:25" x14ac:dyDescent="0.15">
      <c r="C23" s="104"/>
      <c r="D23" s="104"/>
      <c r="E23" s="104"/>
      <c r="F23" s="104"/>
      <c r="G23" s="104"/>
      <c r="H23" s="104"/>
      <c r="J23" s="122"/>
      <c r="K23" s="122"/>
      <c r="L23" s="122"/>
      <c r="M23" s="122"/>
      <c r="N23" s="39"/>
      <c r="O23" s="39"/>
      <c r="P23" s="122"/>
      <c r="Q23" s="122"/>
      <c r="R23" s="122"/>
      <c r="S23" s="122"/>
      <c r="T23" s="122"/>
      <c r="U23" s="122"/>
      <c r="V23" s="1"/>
    </row>
    <row r="24" spans="1:25" s="2" customFormat="1" ht="22.5" customHeight="1" x14ac:dyDescent="0.15">
      <c r="A24" s="2" t="s">
        <v>14</v>
      </c>
      <c r="B24" s="125" t="s">
        <v>100</v>
      </c>
      <c r="C24" s="125"/>
      <c r="D24" s="125"/>
      <c r="E24" s="125"/>
      <c r="F24" s="125"/>
      <c r="G24" s="125"/>
      <c r="H24" s="125"/>
      <c r="I24" s="3"/>
      <c r="J24" s="127"/>
      <c r="K24" s="127"/>
      <c r="L24" s="127"/>
      <c r="M24" s="127"/>
      <c r="N24" s="5"/>
      <c r="O24" s="5"/>
      <c r="P24" s="127"/>
      <c r="Q24" s="127"/>
      <c r="R24" s="127"/>
      <c r="S24" s="127"/>
      <c r="T24" s="127"/>
      <c r="U24" s="127"/>
      <c r="V24" s="4" t="s">
        <v>8</v>
      </c>
      <c r="W24" s="81" t="s">
        <v>197</v>
      </c>
      <c r="X24" s="19" t="s">
        <v>27</v>
      </c>
      <c r="Y24" s="5" t="s">
        <v>10</v>
      </c>
    </row>
    <row r="25" spans="1:25" ht="14.25" thickBot="1" x14ac:dyDescent="0.2"/>
    <row r="26" spans="1:25" ht="14.25" thickTop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x14ac:dyDescent="0.15">
      <c r="B27" s="122" t="s">
        <v>120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</row>
    <row r="28" spans="1:25" x14ac:dyDescent="0.15">
      <c r="B28" s="179" t="s">
        <v>200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</row>
    <row r="29" spans="1:25" ht="5.25" customHeight="1" x14ac:dyDescent="0.15"/>
    <row r="30" spans="1:25" x14ac:dyDescent="0.15">
      <c r="C30" s="104" t="s">
        <v>75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"/>
      <c r="R30" s="1"/>
    </row>
    <row r="31" spans="1:25" x14ac:dyDescent="0.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5" x14ac:dyDescent="0.15">
      <c r="B32" s="122" t="s">
        <v>201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</row>
  </sheetData>
  <protectedRanges>
    <protectedRange password="CF25" sqref="F10:F11 E13:E14 N13" name="範囲2"/>
    <protectedRange sqref="F10:F11 E13:E14 N13" name="範囲1"/>
    <protectedRange sqref="E16 G16" name="範囲1_1_1"/>
  </protectedRanges>
  <mergeCells count="45">
    <mergeCell ref="W2:Y2"/>
    <mergeCell ref="C3:U5"/>
    <mergeCell ref="C6:I6"/>
    <mergeCell ref="E7:I7"/>
    <mergeCell ref="F8:G8"/>
    <mergeCell ref="H8:M8"/>
    <mergeCell ref="Q8:V8"/>
    <mergeCell ref="C9:I9"/>
    <mergeCell ref="C10:D10"/>
    <mergeCell ref="F10:N10"/>
    <mergeCell ref="C13:D13"/>
    <mergeCell ref="E13:H13"/>
    <mergeCell ref="J13:M13"/>
    <mergeCell ref="N13:P13"/>
    <mergeCell ref="I15:R15"/>
    <mergeCell ref="Q13:R13"/>
    <mergeCell ref="C14:D14"/>
    <mergeCell ref="E14:H14"/>
    <mergeCell ref="J14:M14"/>
    <mergeCell ref="N14:P14"/>
    <mergeCell ref="Q14:R14"/>
    <mergeCell ref="C21:H21"/>
    <mergeCell ref="J21:M21"/>
    <mergeCell ref="P21:U21"/>
    <mergeCell ref="B20:U20"/>
    <mergeCell ref="C17:H17"/>
    <mergeCell ref="J17:M17"/>
    <mergeCell ref="P17:U17"/>
    <mergeCell ref="B18:H18"/>
    <mergeCell ref="J18:M18"/>
    <mergeCell ref="P18:U18"/>
    <mergeCell ref="B22:H22"/>
    <mergeCell ref="J22:L22"/>
    <mergeCell ref="N22:O22"/>
    <mergeCell ref="P22:U22"/>
    <mergeCell ref="C23:H23"/>
    <mergeCell ref="J23:M23"/>
    <mergeCell ref="P23:U23"/>
    <mergeCell ref="B32:X32"/>
    <mergeCell ref="B24:H24"/>
    <mergeCell ref="J24:M24"/>
    <mergeCell ref="P24:U24"/>
    <mergeCell ref="B27:V27"/>
    <mergeCell ref="B28:V28"/>
    <mergeCell ref="C30:P30"/>
  </mergeCells>
  <phoneticPr fontId="1"/>
  <hyperlinks>
    <hyperlink ref="W2:Y2" location="目次!A1" display="戻る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7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7</xdr:row>
                    <xdr:rowOff>0</xdr:rowOff>
                  </from>
                  <to>
                    <xdr:col>18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18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7</xdr:row>
                    <xdr:rowOff>0</xdr:rowOff>
                  </from>
                  <to>
                    <xdr:col>20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C00-000000000000}">
          <x14:formula1>
            <xm:f>目次!$D$2:$D$4</xm:f>
          </x14:formula1>
          <xm:sqref>C3:U5</xm:sqref>
        </x14:dataValidation>
        <x14:dataValidation type="list" allowBlank="1" showInputMessage="1" showErrorMessage="1" xr:uid="{00000000-0002-0000-0C00-000001000000}">
          <x14:formula1>
            <xm:f>MST!$B$22:$B$26</xm:f>
          </x14:formula1>
          <xm:sqref>C6:I6</xm:sqref>
        </x14:dataValidation>
        <x14:dataValidation type="list" allowBlank="1" showInputMessage="1" showErrorMessage="1" xr:uid="{00000000-0002-0000-0C00-000002000000}">
          <x14:formula1>
            <xm:f>MST!$D$4:$D$9</xm:f>
          </x14:formula1>
          <xm:sqref>J24:M24 J18:M18</xm:sqref>
        </x14:dataValidation>
        <x14:dataValidation type="list" allowBlank="1" showInputMessage="1" showErrorMessage="1" xr:uid="{00000000-0002-0000-0C00-000003000000}">
          <x14:formula1>
            <xm:f>MST!$B$4:$B$17</xm:f>
          </x14:formula1>
          <xm:sqref>B24:H24 B22:H22 B18:H18</xm:sqref>
        </x14:dataValidation>
        <x14:dataValidation type="list" allowBlank="1" showInputMessage="1" showErrorMessage="1" xr:uid="{00000000-0002-0000-0C00-000004000000}">
          <x14:formula1>
            <xm:f>MST!$D$4:$D$17</xm:f>
          </x14:formula1>
          <xm:sqref>P18:U18 P24:U24</xm:sqref>
        </x14:dataValidation>
        <x14:dataValidation type="list" allowBlank="1" showInputMessage="1" showErrorMessage="1" xr:uid="{00000000-0002-0000-0C00-000005000000}">
          <x14:formula1>
            <xm:f>目次!$F$28:$F$32</xm:f>
          </x14:formula1>
          <xm:sqref>J6:U6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1">
    <tabColor theme="6" tint="0.79998168889431442"/>
    <pageSetUpPr fitToPage="1"/>
  </sheetPr>
  <dimension ref="A2:Z67"/>
  <sheetViews>
    <sheetView showGridLines="0" showRowColHeaders="0" zoomScale="130" zoomScaleNormal="130" zoomScalePageLayoutView="205" workbookViewId="0"/>
  </sheetViews>
  <sheetFormatPr defaultRowHeight="13.5" x14ac:dyDescent="0.15"/>
  <cols>
    <col min="1" max="1" width="4" customWidth="1"/>
    <col min="2" max="2" width="5" customWidth="1"/>
    <col min="3" max="3" width="8.875" customWidth="1"/>
    <col min="4" max="4" width="1.75" customWidth="1"/>
    <col min="5" max="5" width="3.125" customWidth="1"/>
    <col min="6" max="6" width="1.25" customWidth="1"/>
    <col min="7" max="7" width="5" customWidth="1"/>
    <col min="8" max="8" width="1" customWidth="1"/>
    <col min="9" max="9" width="2.625" customWidth="1"/>
    <col min="10" max="10" width="3.5" customWidth="1"/>
    <col min="11" max="11" width="1" customWidth="1"/>
    <col min="12" max="12" width="10.25" customWidth="1"/>
    <col min="13" max="13" width="7.875" customWidth="1"/>
    <col min="14" max="14" width="4.25" customWidth="1"/>
    <col min="15" max="15" width="1.125" customWidth="1"/>
    <col min="16" max="16" width="1.7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8.5" customWidth="1"/>
    <col min="23" max="23" width="1.625" customWidth="1"/>
    <col min="24" max="24" width="4.375" customWidth="1"/>
    <col min="25" max="25" width="2.625" customWidth="1"/>
    <col min="26" max="26" width="1.125" customWidth="1"/>
  </cols>
  <sheetData>
    <row r="2" spans="1:26" x14ac:dyDescent="0.15">
      <c r="X2" s="103" t="s">
        <v>64</v>
      </c>
      <c r="Y2" s="103"/>
      <c r="Z2" s="103"/>
    </row>
    <row r="3" spans="1:26" ht="13.5" customHeight="1" x14ac:dyDescent="0.15">
      <c r="C3" s="112" t="s">
        <v>97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6" ht="13.5" customHeight="1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1:26" ht="13.5" customHeight="1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</row>
    <row r="6" spans="1:26" ht="20.85" customHeight="1" x14ac:dyDescent="0.15">
      <c r="B6" s="73" t="s">
        <v>8</v>
      </c>
      <c r="C6" s="75"/>
      <c r="D6" s="20" t="s">
        <v>10</v>
      </c>
      <c r="E6" s="180" t="s">
        <v>74</v>
      </c>
      <c r="F6" s="180"/>
      <c r="G6" s="180"/>
      <c r="H6" s="180"/>
      <c r="I6" s="18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6" ht="20.85" customHeight="1" x14ac:dyDescent="0.15">
      <c r="E7" s="114" t="s">
        <v>140</v>
      </c>
      <c r="F7" s="114"/>
      <c r="G7" s="114"/>
      <c r="H7" s="113" t="s">
        <v>6</v>
      </c>
      <c r="I7" s="113"/>
      <c r="J7" s="113"/>
      <c r="K7" s="113"/>
      <c r="L7" s="113"/>
      <c r="M7" s="113"/>
      <c r="Q7" s="1" t="s">
        <v>53</v>
      </c>
      <c r="R7" s="104"/>
      <c r="S7" s="104"/>
      <c r="T7" s="104"/>
      <c r="U7" s="104"/>
      <c r="V7" s="104"/>
      <c r="W7" s="104"/>
    </row>
    <row r="8" spans="1:26" ht="20.85" customHeight="1" x14ac:dyDescent="0.15">
      <c r="C8" s="131" t="s">
        <v>80</v>
      </c>
      <c r="D8" s="131"/>
      <c r="E8" s="131"/>
      <c r="F8" s="131"/>
      <c r="G8" s="131"/>
      <c r="H8" s="131"/>
      <c r="I8" s="131"/>
      <c r="J8" s="1"/>
      <c r="K8" s="1"/>
      <c r="L8" s="1"/>
    </row>
    <row r="9" spans="1:26" ht="22.5" customHeight="1" x14ac:dyDescent="0.15">
      <c r="C9" s="105" t="s">
        <v>0</v>
      </c>
      <c r="D9" s="105"/>
      <c r="E9" s="11" t="s">
        <v>8</v>
      </c>
      <c r="F9" s="106"/>
      <c r="G9" s="106"/>
      <c r="H9" s="106"/>
      <c r="I9" s="106"/>
      <c r="J9" s="106"/>
      <c r="K9" s="106"/>
      <c r="L9" s="106"/>
      <c r="M9" s="106"/>
      <c r="N9" s="106"/>
      <c r="O9" s="12" t="s">
        <v>10</v>
      </c>
      <c r="P9" s="12"/>
      <c r="Q9" s="10"/>
      <c r="R9" s="10"/>
      <c r="S9" s="10"/>
      <c r="T9" s="10"/>
      <c r="U9" s="10"/>
    </row>
    <row r="10" spans="1:26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2"/>
      <c r="Q10" s="10"/>
      <c r="R10" s="10"/>
      <c r="S10" s="10"/>
      <c r="T10" s="10"/>
      <c r="U10" s="10"/>
    </row>
    <row r="11" spans="1:26" ht="22.5" customHeight="1" x14ac:dyDescent="0.15">
      <c r="C11" s="111" t="s">
        <v>1</v>
      </c>
      <c r="D11" s="111"/>
      <c r="E11" s="107"/>
      <c r="F11" s="108"/>
      <c r="G11" s="108"/>
      <c r="H11" s="108"/>
      <c r="I11" s="17" t="s">
        <v>3</v>
      </c>
      <c r="J11" s="115" t="s">
        <v>5</v>
      </c>
      <c r="K11" s="132"/>
      <c r="L11" s="132"/>
      <c r="M11" s="116"/>
      <c r="N11" s="107"/>
      <c r="O11" s="108"/>
      <c r="P11" s="108"/>
      <c r="Q11" s="108"/>
      <c r="R11" s="130" t="s">
        <v>54</v>
      </c>
      <c r="S11" s="130"/>
      <c r="T11" s="16"/>
      <c r="U11" s="10"/>
    </row>
    <row r="12" spans="1:26" ht="27" customHeight="1" x14ac:dyDescent="0.15">
      <c r="C12" s="111" t="s">
        <v>2</v>
      </c>
      <c r="D12" s="111"/>
      <c r="E12" s="107"/>
      <c r="F12" s="108"/>
      <c r="G12" s="108"/>
      <c r="H12" s="108"/>
      <c r="I12" s="17" t="s">
        <v>4</v>
      </c>
      <c r="J12" s="133" t="s">
        <v>66</v>
      </c>
      <c r="K12" s="134"/>
      <c r="L12" s="134"/>
      <c r="M12" s="135"/>
      <c r="N12" s="109">
        <f>E12^0.663*N11^0.4444*0.008883</f>
        <v>0</v>
      </c>
      <c r="O12" s="110"/>
      <c r="P12" s="110"/>
      <c r="Q12" s="110"/>
      <c r="R12" s="136" t="s">
        <v>58</v>
      </c>
      <c r="S12" s="136"/>
      <c r="T12" s="16"/>
      <c r="U12" s="10"/>
    </row>
    <row r="13" spans="1:26" x14ac:dyDescent="0.15">
      <c r="I13" s="120" t="s">
        <v>68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26" s="2" customFormat="1" ht="22.5" customHeight="1" x14ac:dyDescent="0.15">
      <c r="C14" s="2" t="s">
        <v>7</v>
      </c>
    </row>
    <row r="15" spans="1:26" s="2" customFormat="1" ht="22.5" customHeight="1" x14ac:dyDescent="0.15">
      <c r="A15" s="2" t="s">
        <v>126</v>
      </c>
      <c r="B15" s="125" t="s">
        <v>100</v>
      </c>
      <c r="C15" s="125"/>
      <c r="D15" s="125"/>
      <c r="E15" s="125"/>
      <c r="F15" s="125"/>
      <c r="G15" s="125"/>
      <c r="H15" s="125"/>
      <c r="I15" s="3"/>
      <c r="J15" s="127"/>
      <c r="K15" s="127"/>
      <c r="L15" s="127"/>
      <c r="M15" s="127"/>
      <c r="N15" s="5"/>
      <c r="O15" s="5"/>
      <c r="P15" s="5"/>
      <c r="Q15" s="127"/>
      <c r="R15" s="127"/>
      <c r="S15" s="127"/>
      <c r="T15" s="127"/>
      <c r="U15" s="127"/>
      <c r="V15" s="127"/>
      <c r="W15" s="4" t="s">
        <v>8</v>
      </c>
      <c r="X15" s="3">
        <v>60</v>
      </c>
      <c r="Y15" s="3" t="s">
        <v>27</v>
      </c>
      <c r="Z15" s="5" t="s">
        <v>10</v>
      </c>
    </row>
    <row r="17" spans="1:26" s="2" customFormat="1" ht="22.5" customHeight="1" x14ac:dyDescent="0.15">
      <c r="A17" s="2" t="s">
        <v>127</v>
      </c>
      <c r="B17" s="140" t="s">
        <v>56</v>
      </c>
      <c r="C17" s="140"/>
      <c r="D17" s="140"/>
      <c r="E17" s="140"/>
      <c r="F17" s="140"/>
      <c r="G17" s="140"/>
      <c r="H17" s="140"/>
      <c r="I17" s="3" t="s">
        <v>24</v>
      </c>
      <c r="J17" s="105" t="s">
        <v>57</v>
      </c>
      <c r="K17" s="105"/>
      <c r="L17" s="105"/>
      <c r="M17" s="105"/>
      <c r="N17" s="19" t="s">
        <v>128</v>
      </c>
      <c r="O17" s="105"/>
      <c r="P17" s="105"/>
      <c r="Q17" s="127"/>
      <c r="R17" s="127"/>
      <c r="S17" s="127"/>
      <c r="T17" s="127"/>
      <c r="U17" s="127"/>
      <c r="V17" s="127"/>
      <c r="W17" s="4" t="s">
        <v>8</v>
      </c>
      <c r="X17" s="3">
        <v>15</v>
      </c>
      <c r="Y17" s="3" t="s">
        <v>27</v>
      </c>
      <c r="Z17" s="5" t="s">
        <v>10</v>
      </c>
    </row>
    <row r="18" spans="1:26" x14ac:dyDescent="0.15">
      <c r="C18" s="104"/>
      <c r="D18" s="104"/>
      <c r="E18" s="104"/>
      <c r="F18" s="104"/>
      <c r="G18" s="104"/>
      <c r="H18" s="104"/>
      <c r="J18" s="122"/>
      <c r="K18" s="122"/>
      <c r="L18" s="122"/>
      <c r="M18" s="122"/>
      <c r="N18" s="39"/>
      <c r="O18" s="39"/>
      <c r="P18" s="39"/>
      <c r="Q18" s="122"/>
      <c r="R18" s="122"/>
      <c r="S18" s="122"/>
      <c r="T18" s="122"/>
      <c r="U18" s="122"/>
      <c r="V18" s="122"/>
      <c r="W18" s="1"/>
    </row>
    <row r="19" spans="1:26" s="2" customFormat="1" ht="18.75" x14ac:dyDescent="0.15">
      <c r="A19" s="2" t="s">
        <v>13</v>
      </c>
      <c r="B19" s="105" t="s">
        <v>31</v>
      </c>
      <c r="C19" s="105"/>
      <c r="D19" s="105"/>
      <c r="E19" s="105"/>
      <c r="F19" s="105"/>
      <c r="G19" s="105"/>
      <c r="H19" s="105"/>
      <c r="I19" s="3" t="s">
        <v>24</v>
      </c>
      <c r="J19" s="129" t="s">
        <v>130</v>
      </c>
      <c r="K19" s="129"/>
      <c r="L19" s="129"/>
      <c r="M19" s="18">
        <f>30</f>
        <v>30</v>
      </c>
      <c r="N19" s="105" t="s">
        <v>61</v>
      </c>
      <c r="O19" s="105"/>
      <c r="P19" s="3"/>
      <c r="Q19" s="127" t="s">
        <v>131</v>
      </c>
      <c r="R19" s="127"/>
      <c r="S19" s="127"/>
      <c r="T19" s="127"/>
      <c r="U19" s="127"/>
      <c r="V19" s="127"/>
      <c r="W19" s="4" t="s">
        <v>8</v>
      </c>
      <c r="X19" s="3">
        <v>30</v>
      </c>
      <c r="Y19" s="3" t="s">
        <v>27</v>
      </c>
      <c r="Z19" s="5" t="s">
        <v>10</v>
      </c>
    </row>
    <row r="20" spans="1:26" x14ac:dyDescent="0.15">
      <c r="C20" s="104"/>
      <c r="D20" s="104"/>
      <c r="E20" s="104"/>
      <c r="F20" s="104"/>
      <c r="G20" s="104"/>
      <c r="H20" s="104"/>
      <c r="J20" s="122"/>
      <c r="K20" s="122"/>
      <c r="L20" s="122"/>
      <c r="M20" s="122"/>
      <c r="N20" s="39"/>
      <c r="O20" s="39"/>
      <c r="P20" s="39"/>
      <c r="Q20" s="122"/>
      <c r="R20" s="122"/>
      <c r="S20" s="122"/>
      <c r="T20" s="122"/>
      <c r="U20" s="122"/>
      <c r="V20" s="122"/>
      <c r="W20" s="1"/>
    </row>
    <row r="21" spans="1:26" s="2" customFormat="1" ht="18.75" x14ac:dyDescent="0.15">
      <c r="A21" s="2" t="s">
        <v>13</v>
      </c>
      <c r="B21" s="105" t="s">
        <v>29</v>
      </c>
      <c r="C21" s="105"/>
      <c r="D21" s="105"/>
      <c r="E21" s="105"/>
      <c r="F21" s="105"/>
      <c r="G21" s="105"/>
      <c r="H21" s="105"/>
      <c r="I21" s="3" t="s">
        <v>24</v>
      </c>
      <c r="J21" s="183" t="s">
        <v>78</v>
      </c>
      <c r="K21" s="183"/>
      <c r="L21" s="183"/>
      <c r="M21" s="18">
        <f>N12*100</f>
        <v>0</v>
      </c>
      <c r="N21" s="105" t="s">
        <v>61</v>
      </c>
      <c r="O21" s="105"/>
      <c r="P21" s="3"/>
      <c r="Q21" s="127" t="s">
        <v>76</v>
      </c>
      <c r="R21" s="127"/>
      <c r="S21" s="127"/>
      <c r="T21" s="127"/>
      <c r="U21" s="127"/>
      <c r="V21" s="127"/>
      <c r="W21" s="4" t="s">
        <v>8</v>
      </c>
      <c r="X21" s="3">
        <v>120</v>
      </c>
      <c r="Y21" s="3" t="s">
        <v>27</v>
      </c>
      <c r="Z21" s="5" t="s">
        <v>10</v>
      </c>
    </row>
    <row r="22" spans="1:26" x14ac:dyDescent="0.15">
      <c r="C22" s="104"/>
      <c r="D22" s="104"/>
      <c r="E22" s="104"/>
      <c r="F22" s="104"/>
      <c r="G22" s="104"/>
      <c r="H22" s="104"/>
      <c r="J22" s="122"/>
      <c r="K22" s="122"/>
      <c r="L22" s="122"/>
      <c r="M22" s="122"/>
      <c r="N22" s="39"/>
      <c r="O22" s="39"/>
      <c r="P22" s="39"/>
      <c r="Q22" s="122"/>
      <c r="R22" s="122"/>
      <c r="S22" s="122"/>
      <c r="T22" s="122"/>
      <c r="U22" s="122"/>
      <c r="V22" s="122"/>
      <c r="W22" s="1"/>
    </row>
    <row r="23" spans="1:26" s="2" customFormat="1" ht="22.5" customHeight="1" x14ac:dyDescent="0.15">
      <c r="A23" s="2" t="s">
        <v>14</v>
      </c>
      <c r="B23" s="125" t="s">
        <v>38</v>
      </c>
      <c r="C23" s="125"/>
      <c r="D23" s="125"/>
      <c r="E23" s="125"/>
      <c r="F23" s="125"/>
      <c r="G23" s="125"/>
      <c r="H23" s="125"/>
      <c r="I23" s="3"/>
      <c r="J23" s="5"/>
      <c r="K23" s="5"/>
      <c r="L23" s="5"/>
      <c r="M23" s="5"/>
      <c r="N23" s="5"/>
      <c r="O23" s="5"/>
      <c r="P23" s="5"/>
      <c r="Q23" s="127"/>
      <c r="R23" s="127"/>
      <c r="S23" s="127"/>
      <c r="T23" s="127"/>
      <c r="U23" s="127"/>
      <c r="V23" s="127"/>
      <c r="W23" s="4" t="s">
        <v>8</v>
      </c>
      <c r="X23" s="3">
        <v>30</v>
      </c>
      <c r="Y23" s="3" t="s">
        <v>27</v>
      </c>
      <c r="Z23" s="5" t="s">
        <v>10</v>
      </c>
    </row>
    <row r="24" spans="1:26" x14ac:dyDescent="0.15">
      <c r="C24" s="104"/>
      <c r="D24" s="104"/>
      <c r="E24" s="104"/>
      <c r="F24" s="104"/>
      <c r="G24" s="104"/>
      <c r="H24" s="104"/>
      <c r="J24" s="122"/>
      <c r="K24" s="122"/>
      <c r="L24" s="122"/>
      <c r="M24" s="122"/>
      <c r="N24" s="39"/>
      <c r="O24" s="39"/>
      <c r="P24" s="39"/>
      <c r="Q24" s="122"/>
      <c r="R24" s="122"/>
      <c r="S24" s="122"/>
      <c r="T24" s="122"/>
      <c r="U24" s="122"/>
      <c r="V24" s="122"/>
      <c r="W24" s="1"/>
    </row>
    <row r="25" spans="1:26" s="2" customFormat="1" ht="22.5" customHeight="1" x14ac:dyDescent="0.15">
      <c r="A25" s="2" t="s">
        <v>15</v>
      </c>
      <c r="B25" s="125" t="s">
        <v>29</v>
      </c>
      <c r="C25" s="125"/>
      <c r="D25" s="125"/>
      <c r="E25" s="125"/>
      <c r="F25" s="125"/>
      <c r="G25" s="125"/>
      <c r="H25" s="125"/>
      <c r="I25" s="3" t="s">
        <v>24</v>
      </c>
      <c r="J25" s="129" t="s">
        <v>63</v>
      </c>
      <c r="K25" s="129"/>
      <c r="L25" s="129"/>
      <c r="M25" s="41">
        <f>N12*20</f>
        <v>0</v>
      </c>
      <c r="N25" s="105" t="s">
        <v>61</v>
      </c>
      <c r="O25" s="105"/>
      <c r="P25" s="3"/>
      <c r="Q25" s="127" t="s">
        <v>129</v>
      </c>
      <c r="R25" s="127"/>
      <c r="S25" s="127"/>
      <c r="T25" s="127"/>
      <c r="U25" s="127"/>
      <c r="V25" s="127"/>
      <c r="W25" s="4" t="s">
        <v>8</v>
      </c>
      <c r="X25" s="3">
        <v>60</v>
      </c>
      <c r="Y25" s="3" t="s">
        <v>27</v>
      </c>
      <c r="Z25" s="5" t="s">
        <v>10</v>
      </c>
    </row>
    <row r="26" spans="1:26" x14ac:dyDescent="0.15">
      <c r="C26" s="104"/>
      <c r="D26" s="104"/>
      <c r="E26" s="104"/>
      <c r="F26" s="104"/>
      <c r="G26" s="104"/>
      <c r="H26" s="104"/>
      <c r="J26" s="122"/>
      <c r="K26" s="122"/>
      <c r="L26" s="122"/>
      <c r="M26" s="122"/>
      <c r="N26" s="39"/>
      <c r="O26" s="39"/>
      <c r="P26" s="39"/>
      <c r="Q26" s="122"/>
      <c r="R26" s="122"/>
      <c r="S26" s="122"/>
      <c r="T26" s="122"/>
      <c r="U26" s="122"/>
      <c r="V26" s="122"/>
      <c r="W26" s="1"/>
    </row>
    <row r="27" spans="1:26" s="2" customFormat="1" ht="22.5" customHeight="1" x14ac:dyDescent="0.15">
      <c r="A27" s="2" t="s">
        <v>16</v>
      </c>
      <c r="B27" s="125" t="s">
        <v>100</v>
      </c>
      <c r="C27" s="125"/>
      <c r="D27" s="125"/>
      <c r="E27" s="125"/>
      <c r="F27" s="125"/>
      <c r="G27" s="125"/>
      <c r="H27" s="125"/>
      <c r="I27" s="3"/>
      <c r="J27" s="127"/>
      <c r="K27" s="127"/>
      <c r="L27" s="127"/>
      <c r="M27" s="127"/>
      <c r="N27" s="127"/>
      <c r="O27" s="5"/>
      <c r="P27" s="5"/>
      <c r="Q27" s="127"/>
      <c r="R27" s="127"/>
      <c r="S27" s="127"/>
      <c r="T27" s="127"/>
      <c r="U27" s="127"/>
      <c r="V27" s="127"/>
      <c r="W27" s="4" t="s">
        <v>8</v>
      </c>
      <c r="X27" s="3">
        <v>120</v>
      </c>
      <c r="Y27" s="3" t="s">
        <v>27</v>
      </c>
      <c r="Z27" s="5" t="s">
        <v>10</v>
      </c>
    </row>
    <row r="28" spans="1:26" x14ac:dyDescent="0.15">
      <c r="C28" s="104"/>
      <c r="D28" s="104"/>
      <c r="E28" s="104"/>
      <c r="F28" s="104"/>
      <c r="G28" s="104"/>
      <c r="H28" s="104"/>
      <c r="J28" s="122"/>
      <c r="K28" s="122"/>
      <c r="L28" s="122"/>
      <c r="M28" s="122"/>
      <c r="N28" s="39"/>
      <c r="O28" s="39"/>
      <c r="P28" s="39"/>
      <c r="Q28" s="122"/>
      <c r="R28" s="122"/>
      <c r="S28" s="122"/>
      <c r="T28" s="122"/>
      <c r="U28" s="122"/>
      <c r="V28" s="122"/>
      <c r="W28" s="1"/>
    </row>
    <row r="29" spans="1:26" s="2" customFormat="1" ht="22.5" customHeight="1" x14ac:dyDescent="0.15">
      <c r="A29" s="2" t="s">
        <v>17</v>
      </c>
      <c r="B29" s="125" t="s">
        <v>100</v>
      </c>
      <c r="C29" s="125"/>
      <c r="D29" s="125"/>
      <c r="E29" s="125"/>
      <c r="F29" s="125"/>
      <c r="G29" s="125"/>
      <c r="H29" s="125"/>
      <c r="I29" s="3"/>
      <c r="J29" s="127"/>
      <c r="K29" s="127"/>
      <c r="L29" s="127"/>
      <c r="M29" s="127"/>
      <c r="N29" s="127"/>
      <c r="O29" s="5"/>
      <c r="P29" s="5"/>
      <c r="Q29" s="127"/>
      <c r="R29" s="127"/>
      <c r="S29" s="127"/>
      <c r="T29" s="127"/>
      <c r="U29" s="127"/>
      <c r="V29" s="127"/>
      <c r="W29" s="4" t="s">
        <v>8</v>
      </c>
      <c r="X29" s="3">
        <v>120</v>
      </c>
      <c r="Y29" s="3" t="s">
        <v>27</v>
      </c>
      <c r="Z29" s="5" t="s">
        <v>10</v>
      </c>
    </row>
    <row r="30" spans="1:26" ht="14.25" thickBot="1" x14ac:dyDescent="0.2"/>
    <row r="31" spans="1:26" ht="14.25" thickTop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2" customFormat="1" ht="22.5" customHeight="1" x14ac:dyDescent="0.15">
      <c r="C32" s="2" t="s">
        <v>132</v>
      </c>
    </row>
    <row r="33" spans="1:26" s="2" customFormat="1" ht="22.5" customHeight="1" x14ac:dyDescent="0.15">
      <c r="A33" s="2" t="s">
        <v>126</v>
      </c>
      <c r="B33" s="125" t="s">
        <v>100</v>
      </c>
      <c r="C33" s="125"/>
      <c r="D33" s="125"/>
      <c r="E33" s="125"/>
      <c r="F33" s="125"/>
      <c r="G33" s="125"/>
      <c r="H33" s="125"/>
      <c r="I33" s="3"/>
      <c r="J33" s="127"/>
      <c r="K33" s="127"/>
      <c r="L33" s="127"/>
      <c r="M33" s="127"/>
      <c r="N33" s="5"/>
      <c r="O33" s="5"/>
      <c r="P33" s="5"/>
      <c r="Q33" s="127"/>
      <c r="R33" s="127"/>
      <c r="S33" s="127"/>
      <c r="T33" s="127"/>
      <c r="U33" s="127"/>
      <c r="V33" s="127"/>
      <c r="W33" s="4" t="s">
        <v>8</v>
      </c>
      <c r="X33" s="3">
        <v>60</v>
      </c>
      <c r="Y33" s="3" t="s">
        <v>27</v>
      </c>
      <c r="Z33" s="5" t="s">
        <v>10</v>
      </c>
    </row>
    <row r="35" spans="1:26" s="2" customFormat="1" ht="22.5" customHeight="1" x14ac:dyDescent="0.15">
      <c r="A35" s="2" t="s">
        <v>127</v>
      </c>
      <c r="B35" s="140" t="s">
        <v>56</v>
      </c>
      <c r="C35" s="140"/>
      <c r="D35" s="140"/>
      <c r="E35" s="140"/>
      <c r="F35" s="140"/>
      <c r="G35" s="140"/>
      <c r="H35" s="140"/>
      <c r="I35" s="3" t="s">
        <v>24</v>
      </c>
      <c r="J35" s="105" t="s">
        <v>57</v>
      </c>
      <c r="K35" s="105"/>
      <c r="L35" s="105"/>
      <c r="M35" s="105"/>
      <c r="N35" s="19" t="s">
        <v>128</v>
      </c>
      <c r="O35" s="105"/>
      <c r="P35" s="105"/>
      <c r="Q35" s="127"/>
      <c r="R35" s="127"/>
      <c r="S35" s="127"/>
      <c r="T35" s="127"/>
      <c r="U35" s="127"/>
      <c r="V35" s="127"/>
      <c r="W35" s="4" t="s">
        <v>8</v>
      </c>
      <c r="X35" s="3">
        <v>15</v>
      </c>
      <c r="Y35" s="3" t="s">
        <v>27</v>
      </c>
      <c r="Z35" s="5" t="s">
        <v>10</v>
      </c>
    </row>
    <row r="36" spans="1:26" x14ac:dyDescent="0.15">
      <c r="C36" s="104"/>
      <c r="D36" s="104"/>
      <c r="E36" s="104"/>
      <c r="F36" s="104"/>
      <c r="G36" s="104"/>
      <c r="H36" s="104"/>
      <c r="J36" s="122"/>
      <c r="K36" s="122"/>
      <c r="L36" s="122"/>
      <c r="M36" s="122"/>
      <c r="N36" s="39"/>
      <c r="O36" s="39"/>
      <c r="P36" s="39"/>
      <c r="Q36" s="122"/>
      <c r="R36" s="122"/>
      <c r="S36" s="122"/>
      <c r="T36" s="122"/>
      <c r="U36" s="122"/>
      <c r="V36" s="122"/>
      <c r="W36" s="1"/>
    </row>
    <row r="37" spans="1:26" s="2" customFormat="1" ht="18.75" x14ac:dyDescent="0.15">
      <c r="A37" s="2" t="s">
        <v>13</v>
      </c>
      <c r="B37" s="105" t="s">
        <v>29</v>
      </c>
      <c r="C37" s="105"/>
      <c r="D37" s="105"/>
      <c r="E37" s="105"/>
      <c r="F37" s="105"/>
      <c r="G37" s="105"/>
      <c r="H37" s="105"/>
      <c r="I37" s="3" t="s">
        <v>24</v>
      </c>
      <c r="J37" s="127" t="s">
        <v>78</v>
      </c>
      <c r="K37" s="127"/>
      <c r="L37" s="127"/>
      <c r="M37" s="18">
        <f>N29*100</f>
        <v>0</v>
      </c>
      <c r="N37" s="105" t="s">
        <v>61</v>
      </c>
      <c r="O37" s="105"/>
      <c r="P37" s="3"/>
      <c r="Q37" s="127" t="s">
        <v>76</v>
      </c>
      <c r="R37" s="127"/>
      <c r="S37" s="127"/>
      <c r="T37" s="127"/>
      <c r="U37" s="127"/>
      <c r="V37" s="127"/>
      <c r="W37" s="4" t="s">
        <v>8</v>
      </c>
      <c r="X37" s="3">
        <v>120</v>
      </c>
      <c r="Y37" s="3" t="s">
        <v>27</v>
      </c>
      <c r="Z37" s="5" t="s">
        <v>10</v>
      </c>
    </row>
    <row r="38" spans="1:26" x14ac:dyDescent="0.15">
      <c r="C38" s="104"/>
      <c r="D38" s="104"/>
      <c r="E38" s="104"/>
      <c r="F38" s="104"/>
      <c r="G38" s="104"/>
      <c r="H38" s="104"/>
      <c r="J38" s="122"/>
      <c r="K38" s="122"/>
      <c r="L38" s="122"/>
      <c r="M38" s="122"/>
      <c r="N38" s="39"/>
      <c r="O38" s="39"/>
      <c r="P38" s="39"/>
      <c r="Q38" s="122"/>
      <c r="R38" s="122"/>
      <c r="S38" s="122"/>
      <c r="T38" s="122"/>
      <c r="U38" s="122"/>
      <c r="V38" s="122"/>
      <c r="W38" s="1"/>
    </row>
    <row r="39" spans="1:26" s="2" customFormat="1" ht="22.5" customHeight="1" x14ac:dyDescent="0.15">
      <c r="A39" s="2" t="s">
        <v>14</v>
      </c>
      <c r="B39" s="125" t="s">
        <v>38</v>
      </c>
      <c r="C39" s="125"/>
      <c r="D39" s="125"/>
      <c r="E39" s="125"/>
      <c r="F39" s="125"/>
      <c r="G39" s="125"/>
      <c r="H39" s="125"/>
      <c r="I39" s="3"/>
      <c r="J39" s="5"/>
      <c r="K39" s="5"/>
      <c r="L39" s="5"/>
      <c r="M39" s="5"/>
      <c r="N39" s="5"/>
      <c r="O39" s="5"/>
      <c r="P39" s="5"/>
      <c r="Q39" s="127"/>
      <c r="R39" s="127"/>
      <c r="S39" s="127"/>
      <c r="T39" s="127"/>
      <c r="U39" s="127"/>
      <c r="V39" s="127"/>
      <c r="W39" s="4" t="s">
        <v>8</v>
      </c>
      <c r="X39" s="3">
        <v>30</v>
      </c>
      <c r="Y39" s="3" t="s">
        <v>27</v>
      </c>
      <c r="Z39" s="5" t="s">
        <v>10</v>
      </c>
    </row>
    <row r="40" spans="1:26" x14ac:dyDescent="0.15">
      <c r="C40" s="104"/>
      <c r="D40" s="104"/>
      <c r="E40" s="104"/>
      <c r="F40" s="104"/>
      <c r="G40" s="104"/>
      <c r="H40" s="104"/>
      <c r="J40" s="122"/>
      <c r="K40" s="122"/>
      <c r="L40" s="122"/>
      <c r="M40" s="122"/>
      <c r="N40" s="39"/>
      <c r="O40" s="39"/>
      <c r="P40" s="39"/>
      <c r="Q40" s="122"/>
      <c r="R40" s="122"/>
      <c r="S40" s="122"/>
      <c r="T40" s="122"/>
      <c r="U40" s="122"/>
      <c r="V40" s="122"/>
      <c r="W40" s="1"/>
    </row>
    <row r="41" spans="1:26" s="2" customFormat="1" ht="22.5" customHeight="1" x14ac:dyDescent="0.15">
      <c r="A41" s="2" t="s">
        <v>15</v>
      </c>
      <c r="B41" s="125" t="s">
        <v>29</v>
      </c>
      <c r="C41" s="125"/>
      <c r="D41" s="125"/>
      <c r="E41" s="125"/>
      <c r="F41" s="125"/>
      <c r="G41" s="125"/>
      <c r="H41" s="125"/>
      <c r="I41" s="3" t="s">
        <v>24</v>
      </c>
      <c r="J41" s="129" t="s">
        <v>63</v>
      </c>
      <c r="K41" s="129"/>
      <c r="L41" s="129"/>
      <c r="M41" s="41">
        <f>N29*20</f>
        <v>0</v>
      </c>
      <c r="N41" s="105" t="s">
        <v>61</v>
      </c>
      <c r="O41" s="105"/>
      <c r="P41" s="3"/>
      <c r="Q41" s="127" t="s">
        <v>129</v>
      </c>
      <c r="R41" s="127"/>
      <c r="S41" s="127"/>
      <c r="T41" s="127"/>
      <c r="U41" s="127"/>
      <c r="V41" s="127"/>
      <c r="W41" s="4" t="s">
        <v>8</v>
      </c>
      <c r="X41" s="3">
        <v>60</v>
      </c>
      <c r="Y41" s="3" t="s">
        <v>27</v>
      </c>
      <c r="Z41" s="5" t="s">
        <v>10</v>
      </c>
    </row>
    <row r="42" spans="1:26" x14ac:dyDescent="0.15">
      <c r="C42" s="104"/>
      <c r="D42" s="104"/>
      <c r="E42" s="104"/>
      <c r="F42" s="104"/>
      <c r="G42" s="104"/>
      <c r="H42" s="104"/>
      <c r="J42" s="122"/>
      <c r="K42" s="122"/>
      <c r="L42" s="122"/>
      <c r="M42" s="122"/>
      <c r="N42" s="39"/>
      <c r="O42" s="39"/>
      <c r="P42" s="39"/>
      <c r="Q42" s="122"/>
      <c r="R42" s="122"/>
      <c r="S42" s="122"/>
      <c r="T42" s="122"/>
      <c r="U42" s="122"/>
      <c r="V42" s="122"/>
      <c r="W42" s="1"/>
    </row>
    <row r="43" spans="1:26" s="2" customFormat="1" ht="22.5" customHeight="1" x14ac:dyDescent="0.15">
      <c r="A43" s="2" t="s">
        <v>16</v>
      </c>
      <c r="B43" s="125" t="s">
        <v>100</v>
      </c>
      <c r="C43" s="125"/>
      <c r="D43" s="125"/>
      <c r="E43" s="125"/>
      <c r="F43" s="125"/>
      <c r="G43" s="125"/>
      <c r="H43" s="125"/>
      <c r="I43" s="3"/>
      <c r="J43" s="127"/>
      <c r="K43" s="127"/>
      <c r="L43" s="127"/>
      <c r="M43" s="127"/>
      <c r="N43" s="127"/>
      <c r="O43" s="5"/>
      <c r="P43" s="5"/>
      <c r="Q43" s="127"/>
      <c r="R43" s="127"/>
      <c r="S43" s="127"/>
      <c r="T43" s="127"/>
      <c r="U43" s="127"/>
      <c r="V43" s="127"/>
      <c r="W43" s="4" t="s">
        <v>8</v>
      </c>
      <c r="X43" s="3">
        <v>60</v>
      </c>
      <c r="Y43" s="3" t="s">
        <v>27</v>
      </c>
      <c r="Z43" s="5" t="s">
        <v>10</v>
      </c>
    </row>
    <row r="44" spans="1:26" x14ac:dyDescent="0.15">
      <c r="C44" s="104"/>
      <c r="D44" s="104"/>
      <c r="E44" s="104"/>
      <c r="F44" s="104"/>
      <c r="G44" s="104"/>
      <c r="H44" s="104"/>
      <c r="J44" s="122"/>
      <c r="K44" s="122"/>
      <c r="L44" s="122"/>
      <c r="M44" s="122"/>
      <c r="N44" s="39"/>
      <c r="O44" s="39"/>
      <c r="P44" s="39"/>
      <c r="Q44" s="122"/>
      <c r="R44" s="122"/>
      <c r="S44" s="122"/>
      <c r="T44" s="122"/>
      <c r="U44" s="122"/>
      <c r="V44" s="122"/>
      <c r="W44" s="1"/>
    </row>
    <row r="45" spans="1:26" s="2" customFormat="1" ht="22.5" customHeight="1" x14ac:dyDescent="0.15">
      <c r="A45" s="2" t="s">
        <v>17</v>
      </c>
      <c r="B45" s="125" t="s">
        <v>100</v>
      </c>
      <c r="C45" s="125"/>
      <c r="D45" s="125"/>
      <c r="E45" s="125"/>
      <c r="F45" s="125"/>
      <c r="G45" s="125"/>
      <c r="H45" s="125"/>
      <c r="I45" s="3"/>
      <c r="J45" s="127"/>
      <c r="K45" s="127"/>
      <c r="L45" s="127"/>
      <c r="M45" s="127"/>
      <c r="N45" s="127"/>
      <c r="O45" s="5"/>
      <c r="P45" s="5"/>
      <c r="Q45" s="127"/>
      <c r="R45" s="127"/>
      <c r="S45" s="127"/>
      <c r="T45" s="127"/>
      <c r="U45" s="127"/>
      <c r="V45" s="127"/>
      <c r="W45" s="4" t="s">
        <v>8</v>
      </c>
      <c r="X45" s="3">
        <v>60</v>
      </c>
      <c r="Y45" s="3" t="s">
        <v>27</v>
      </c>
      <c r="Z45" s="5" t="s">
        <v>10</v>
      </c>
    </row>
    <row r="46" spans="1:26" ht="14.25" thickBot="1" x14ac:dyDescent="0.2"/>
    <row r="47" spans="1:26" ht="14.25" thickTop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s="2" customFormat="1" ht="22.5" customHeight="1" x14ac:dyDescent="0.15">
      <c r="C48" s="2" t="s">
        <v>133</v>
      </c>
    </row>
    <row r="49" spans="1:26" s="2" customFormat="1" ht="22.5" customHeight="1" x14ac:dyDescent="0.15">
      <c r="A49" s="2" t="s">
        <v>126</v>
      </c>
      <c r="B49" s="125" t="s">
        <v>31</v>
      </c>
      <c r="C49" s="125"/>
      <c r="D49" s="125"/>
      <c r="E49" s="125"/>
      <c r="F49" s="125"/>
      <c r="G49" s="125"/>
      <c r="H49" s="125"/>
      <c r="I49" s="3" t="s">
        <v>24</v>
      </c>
      <c r="J49" s="105" t="s">
        <v>57</v>
      </c>
      <c r="K49" s="105"/>
      <c r="L49" s="105"/>
      <c r="M49" s="105"/>
      <c r="N49" s="5"/>
      <c r="O49" s="5"/>
      <c r="P49" s="5"/>
      <c r="Q49" s="127"/>
      <c r="R49" s="127"/>
      <c r="S49" s="127"/>
      <c r="T49" s="127"/>
      <c r="U49" s="127"/>
      <c r="V49" s="127"/>
      <c r="W49" s="4" t="s">
        <v>8</v>
      </c>
      <c r="X49" s="3">
        <v>60</v>
      </c>
      <c r="Y49" s="3" t="s">
        <v>27</v>
      </c>
      <c r="Z49" s="5" t="s">
        <v>10</v>
      </c>
    </row>
    <row r="50" spans="1:26" x14ac:dyDescent="0.15">
      <c r="C50" s="104"/>
      <c r="D50" s="104"/>
      <c r="E50" s="104"/>
      <c r="F50" s="104"/>
      <c r="G50" s="104"/>
      <c r="H50" s="104"/>
      <c r="J50" s="122"/>
      <c r="K50" s="122"/>
      <c r="L50" s="122"/>
      <c r="M50" s="122"/>
      <c r="N50" s="39"/>
      <c r="O50" s="39"/>
      <c r="P50" s="39"/>
      <c r="Q50" s="122"/>
      <c r="R50" s="122"/>
      <c r="S50" s="122"/>
      <c r="T50" s="122"/>
      <c r="U50" s="122"/>
      <c r="V50" s="122"/>
      <c r="W50" s="1"/>
    </row>
    <row r="51" spans="1:26" s="2" customFormat="1" ht="22.5" customHeight="1" x14ac:dyDescent="0.15">
      <c r="A51" s="2" t="s">
        <v>134</v>
      </c>
      <c r="B51" s="125" t="s">
        <v>100</v>
      </c>
      <c r="C51" s="125"/>
      <c r="D51" s="125"/>
      <c r="E51" s="125"/>
      <c r="F51" s="125"/>
      <c r="G51" s="125"/>
      <c r="H51" s="125"/>
      <c r="I51" s="3"/>
      <c r="J51" s="127"/>
      <c r="K51" s="127"/>
      <c r="L51" s="127"/>
      <c r="M51" s="127"/>
      <c r="N51" s="127"/>
      <c r="O51" s="5"/>
      <c r="P51" s="5"/>
      <c r="Q51" s="127"/>
      <c r="R51" s="127"/>
      <c r="S51" s="127"/>
      <c r="T51" s="127"/>
      <c r="U51" s="127"/>
      <c r="V51" s="127"/>
      <c r="W51" s="4" t="s">
        <v>8</v>
      </c>
      <c r="X51" s="3">
        <v>60</v>
      </c>
      <c r="Y51" s="3" t="s">
        <v>27</v>
      </c>
      <c r="Z51" s="5" t="s">
        <v>10</v>
      </c>
    </row>
    <row r="52" spans="1:26" x14ac:dyDescent="0.15">
      <c r="C52" s="104"/>
      <c r="D52" s="104"/>
      <c r="E52" s="104"/>
      <c r="F52" s="104"/>
      <c r="G52" s="104"/>
      <c r="H52" s="104"/>
      <c r="J52" s="122"/>
      <c r="K52" s="122"/>
      <c r="L52" s="122"/>
      <c r="M52" s="122"/>
      <c r="N52" s="39"/>
      <c r="O52" s="39"/>
      <c r="P52" s="39"/>
      <c r="Q52" s="122"/>
      <c r="R52" s="122"/>
      <c r="S52" s="122"/>
      <c r="T52" s="122"/>
      <c r="U52" s="122"/>
      <c r="V52" s="122"/>
      <c r="W52" s="1"/>
    </row>
    <row r="53" spans="1:26" s="2" customFormat="1" ht="22.5" customHeight="1" x14ac:dyDescent="0.15">
      <c r="A53" s="2" t="s">
        <v>135</v>
      </c>
      <c r="B53" s="125" t="s">
        <v>100</v>
      </c>
      <c r="C53" s="125"/>
      <c r="D53" s="125"/>
      <c r="E53" s="125"/>
      <c r="F53" s="125"/>
      <c r="G53" s="125"/>
      <c r="H53" s="125"/>
      <c r="I53" s="3"/>
      <c r="J53" s="127"/>
      <c r="K53" s="127"/>
      <c r="L53" s="127"/>
      <c r="M53" s="127"/>
      <c r="N53" s="127"/>
      <c r="O53" s="5"/>
      <c r="P53" s="5"/>
      <c r="Q53" s="127"/>
      <c r="R53" s="127"/>
      <c r="S53" s="127"/>
      <c r="T53" s="127"/>
      <c r="U53" s="127"/>
      <c r="V53" s="127"/>
      <c r="W53" s="4" t="s">
        <v>8</v>
      </c>
      <c r="X53" s="3">
        <v>60</v>
      </c>
      <c r="Y53" s="3" t="s">
        <v>27</v>
      </c>
      <c r="Z53" s="5" t="s">
        <v>10</v>
      </c>
    </row>
    <row r="54" spans="1:26" x14ac:dyDescent="0.15">
      <c r="C54" s="104"/>
      <c r="D54" s="104"/>
      <c r="E54" s="104"/>
      <c r="F54" s="104"/>
      <c r="G54" s="104"/>
      <c r="H54" s="104"/>
      <c r="J54" s="122"/>
      <c r="K54" s="122"/>
      <c r="L54" s="122"/>
      <c r="M54" s="122"/>
      <c r="N54" s="39"/>
      <c r="O54" s="39"/>
      <c r="P54" s="39"/>
      <c r="Q54" s="122"/>
      <c r="R54" s="122"/>
      <c r="S54" s="122"/>
      <c r="T54" s="122"/>
      <c r="U54" s="122"/>
      <c r="V54" s="122"/>
      <c r="W54" s="1"/>
    </row>
    <row r="55" spans="1:26" s="2" customFormat="1" ht="22.5" customHeight="1" x14ac:dyDescent="0.15">
      <c r="A55" s="2" t="s">
        <v>136</v>
      </c>
      <c r="B55" s="125" t="s">
        <v>100</v>
      </c>
      <c r="C55" s="125"/>
      <c r="D55" s="125"/>
      <c r="E55" s="125"/>
      <c r="F55" s="125"/>
      <c r="G55" s="125"/>
      <c r="H55" s="125"/>
      <c r="I55" s="3"/>
      <c r="J55" s="127"/>
      <c r="K55" s="127"/>
      <c r="L55" s="127"/>
      <c r="M55" s="127"/>
      <c r="N55" s="127"/>
      <c r="O55" s="5"/>
      <c r="P55" s="5"/>
      <c r="Q55" s="127"/>
      <c r="R55" s="127"/>
      <c r="S55" s="127"/>
      <c r="T55" s="127"/>
      <c r="U55" s="127"/>
      <c r="V55" s="127"/>
      <c r="W55" s="4" t="s">
        <v>8</v>
      </c>
      <c r="X55" s="3">
        <v>60</v>
      </c>
      <c r="Y55" s="3" t="s">
        <v>27</v>
      </c>
      <c r="Z55" s="5" t="s">
        <v>10</v>
      </c>
    </row>
    <row r="56" spans="1:26" ht="14.25" thickBot="1" x14ac:dyDescent="0.2"/>
    <row r="57" spans="1:26" ht="14.25" thickTop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s="2" customFormat="1" ht="22.5" customHeight="1" x14ac:dyDescent="0.15">
      <c r="C58" s="2" t="s">
        <v>137</v>
      </c>
      <c r="D58" s="2" t="s">
        <v>8</v>
      </c>
      <c r="F58" s="2" t="s">
        <v>9</v>
      </c>
      <c r="H58" s="2" t="s">
        <v>10</v>
      </c>
    </row>
    <row r="59" spans="1:26" s="2" customFormat="1" ht="22.5" customHeight="1" x14ac:dyDescent="0.15">
      <c r="A59" s="2" t="s">
        <v>126</v>
      </c>
      <c r="B59" s="125" t="s">
        <v>100</v>
      </c>
      <c r="C59" s="125"/>
      <c r="D59" s="125"/>
      <c r="E59" s="125"/>
      <c r="F59" s="125"/>
      <c r="G59" s="125"/>
      <c r="H59" s="125"/>
      <c r="I59" s="3"/>
      <c r="J59" s="127"/>
      <c r="K59" s="127"/>
      <c r="L59" s="127"/>
      <c r="M59" s="127"/>
      <c r="N59" s="5"/>
      <c r="O59" s="5"/>
      <c r="P59" s="5"/>
      <c r="Q59" s="127"/>
      <c r="R59" s="127"/>
      <c r="S59" s="127"/>
      <c r="T59" s="127"/>
      <c r="U59" s="127"/>
      <c r="V59" s="127"/>
      <c r="W59" s="4" t="s">
        <v>8</v>
      </c>
      <c r="X59" s="3">
        <v>120</v>
      </c>
      <c r="Y59" s="3" t="s">
        <v>27</v>
      </c>
      <c r="Z59" s="5" t="s">
        <v>10</v>
      </c>
    </row>
    <row r="61" spans="1:26" s="2" customFormat="1" ht="22.5" customHeight="1" x14ac:dyDescent="0.15">
      <c r="A61" s="2" t="s">
        <v>127</v>
      </c>
      <c r="B61" s="105" t="s">
        <v>31</v>
      </c>
      <c r="C61" s="105"/>
      <c r="D61" s="105"/>
      <c r="E61" s="105"/>
      <c r="F61" s="105"/>
      <c r="G61" s="105"/>
      <c r="H61" s="105"/>
      <c r="I61" s="3" t="s">
        <v>24</v>
      </c>
      <c r="J61" s="105" t="s">
        <v>57</v>
      </c>
      <c r="K61" s="105"/>
      <c r="L61" s="105"/>
      <c r="M61" s="105"/>
      <c r="N61" s="182" t="s">
        <v>138</v>
      </c>
      <c r="O61" s="182"/>
      <c r="P61" s="182"/>
      <c r="Q61" s="182"/>
      <c r="R61" s="182"/>
      <c r="S61" s="182"/>
      <c r="T61" s="182"/>
      <c r="U61" s="182"/>
      <c r="V61" s="182"/>
      <c r="W61" s="4" t="s">
        <v>8</v>
      </c>
      <c r="X61" s="3">
        <v>15</v>
      </c>
      <c r="Y61" s="3" t="s">
        <v>27</v>
      </c>
      <c r="Z61" s="5" t="s">
        <v>10</v>
      </c>
    </row>
    <row r="62" spans="1:26" x14ac:dyDescent="0.15">
      <c r="C62" s="104"/>
      <c r="D62" s="104"/>
      <c r="E62" s="104"/>
      <c r="F62" s="104"/>
      <c r="G62" s="104"/>
      <c r="H62" s="104"/>
      <c r="J62" s="122"/>
      <c r="K62" s="122"/>
      <c r="L62" s="122"/>
      <c r="M62" s="122"/>
      <c r="N62" s="39"/>
      <c r="O62" s="39"/>
      <c r="P62" s="39"/>
      <c r="Q62" s="122"/>
      <c r="R62" s="122"/>
      <c r="S62" s="122"/>
      <c r="T62" s="122"/>
      <c r="U62" s="122"/>
      <c r="V62" s="122"/>
      <c r="W62" s="1"/>
    </row>
    <row r="63" spans="1:26" s="2" customFormat="1" ht="18.75" x14ac:dyDescent="0.15">
      <c r="A63" s="2" t="s">
        <v>13</v>
      </c>
      <c r="B63" s="105" t="s">
        <v>31</v>
      </c>
      <c r="C63" s="105"/>
      <c r="D63" s="105"/>
      <c r="E63" s="105"/>
      <c r="F63" s="105"/>
      <c r="G63" s="105"/>
      <c r="H63" s="105"/>
      <c r="I63" s="3" t="s">
        <v>24</v>
      </c>
      <c r="J63" s="129" t="s">
        <v>130</v>
      </c>
      <c r="K63" s="129"/>
      <c r="L63" s="129"/>
      <c r="M63" s="18">
        <f>30</f>
        <v>30</v>
      </c>
      <c r="N63" s="105" t="s">
        <v>61</v>
      </c>
      <c r="O63" s="105"/>
      <c r="P63" s="3"/>
      <c r="Q63" s="181" t="s">
        <v>139</v>
      </c>
      <c r="R63" s="181"/>
      <c r="S63" s="181"/>
      <c r="T63" s="181"/>
      <c r="U63" s="181"/>
      <c r="V63" s="181"/>
      <c r="W63" s="4" t="s">
        <v>8</v>
      </c>
      <c r="X63" s="3">
        <v>30</v>
      </c>
      <c r="Y63" s="3" t="s">
        <v>27</v>
      </c>
      <c r="Z63" s="5" t="s">
        <v>10</v>
      </c>
    </row>
    <row r="64" spans="1:26" ht="14.25" thickBot="1" x14ac:dyDescent="0.2"/>
    <row r="65" spans="1:26" ht="9.75" customHeight="1" thickTop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7.45" customHeight="1" x14ac:dyDescent="0.15">
      <c r="C66" s="104" t="s">
        <v>85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1:26" x14ac:dyDescent="0.15">
      <c r="C67" s="104" t="s">
        <v>22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"/>
      <c r="S67" s="1"/>
    </row>
  </sheetData>
  <protectedRanges>
    <protectedRange sqref="F9 E11:E12 N11 E14 G14 E32 G32 E48 G48 E58 G58" name="範囲1"/>
  </protectedRanges>
  <mergeCells count="139">
    <mergeCell ref="J27:N27"/>
    <mergeCell ref="Q27:V27"/>
    <mergeCell ref="C28:H28"/>
    <mergeCell ref="B23:H23"/>
    <mergeCell ref="Q23:V23"/>
    <mergeCell ref="C24:H24"/>
    <mergeCell ref="J24:M24"/>
    <mergeCell ref="B15:H15"/>
    <mergeCell ref="J15:M15"/>
    <mergeCell ref="Q15:V15"/>
    <mergeCell ref="N21:O21"/>
    <mergeCell ref="Q21:V21"/>
    <mergeCell ref="C22:H22"/>
    <mergeCell ref="J22:M22"/>
    <mergeCell ref="Q22:V22"/>
    <mergeCell ref="B21:H21"/>
    <mergeCell ref="J21:L21"/>
    <mergeCell ref="C8:I8"/>
    <mergeCell ref="C9:D9"/>
    <mergeCell ref="F9:N9"/>
    <mergeCell ref="C11:D11"/>
    <mergeCell ref="E11:H11"/>
    <mergeCell ref="J11:M11"/>
    <mergeCell ref="N11:Q11"/>
    <mergeCell ref="R11:S11"/>
    <mergeCell ref="X2:Z2"/>
    <mergeCell ref="C3:V5"/>
    <mergeCell ref="H7:M7"/>
    <mergeCell ref="R7:W7"/>
    <mergeCell ref="E7:G7"/>
    <mergeCell ref="E6:I6"/>
    <mergeCell ref="R12:S12"/>
    <mergeCell ref="I13:S13"/>
    <mergeCell ref="B17:H17"/>
    <mergeCell ref="Q17:V17"/>
    <mergeCell ref="C20:H20"/>
    <mergeCell ref="J20:M20"/>
    <mergeCell ref="Q20:V20"/>
    <mergeCell ref="J17:M17"/>
    <mergeCell ref="O17:P17"/>
    <mergeCell ref="C12:D12"/>
    <mergeCell ref="E12:H12"/>
    <mergeCell ref="J12:M12"/>
    <mergeCell ref="N12:Q12"/>
    <mergeCell ref="C18:H18"/>
    <mergeCell ref="J18:M18"/>
    <mergeCell ref="Q18:V18"/>
    <mergeCell ref="B19:H19"/>
    <mergeCell ref="J19:L19"/>
    <mergeCell ref="N19:O19"/>
    <mergeCell ref="Q19:V19"/>
    <mergeCell ref="C67:Q67"/>
    <mergeCell ref="O35:P35"/>
    <mergeCell ref="C38:H38"/>
    <mergeCell ref="J38:M38"/>
    <mergeCell ref="Q38:V38"/>
    <mergeCell ref="Q39:V39"/>
    <mergeCell ref="B39:H39"/>
    <mergeCell ref="J33:M33"/>
    <mergeCell ref="Q33:V33"/>
    <mergeCell ref="B35:H35"/>
    <mergeCell ref="J35:M35"/>
    <mergeCell ref="Q35:V35"/>
    <mergeCell ref="B37:H37"/>
    <mergeCell ref="J37:L37"/>
    <mergeCell ref="N37:O37"/>
    <mergeCell ref="Q37:V37"/>
    <mergeCell ref="Q40:V40"/>
    <mergeCell ref="C36:H36"/>
    <mergeCell ref="J36:M36"/>
    <mergeCell ref="Q36:V36"/>
    <mergeCell ref="B33:H33"/>
    <mergeCell ref="C44:H44"/>
    <mergeCell ref="J44:M44"/>
    <mergeCell ref="Q41:V41"/>
    <mergeCell ref="B29:H29"/>
    <mergeCell ref="J29:N29"/>
    <mergeCell ref="Q29:V29"/>
    <mergeCell ref="C66:Q66"/>
    <mergeCell ref="J28:M28"/>
    <mergeCell ref="Q28:V28"/>
    <mergeCell ref="Q24:V24"/>
    <mergeCell ref="B25:H25"/>
    <mergeCell ref="J25:L25"/>
    <mergeCell ref="N25:O25"/>
    <mergeCell ref="Q25:V25"/>
    <mergeCell ref="C26:H26"/>
    <mergeCell ref="J26:M26"/>
    <mergeCell ref="Q26:V26"/>
    <mergeCell ref="B49:H49"/>
    <mergeCell ref="J49:M49"/>
    <mergeCell ref="Q49:V49"/>
    <mergeCell ref="B27:H27"/>
    <mergeCell ref="C40:H40"/>
    <mergeCell ref="J40:M40"/>
    <mergeCell ref="B41:H41"/>
    <mergeCell ref="J41:L41"/>
    <mergeCell ref="N41:O41"/>
    <mergeCell ref="C42:H42"/>
    <mergeCell ref="J42:M42"/>
    <mergeCell ref="Q45:V45"/>
    <mergeCell ref="B45:H45"/>
    <mergeCell ref="J45:N45"/>
    <mergeCell ref="Q43:V43"/>
    <mergeCell ref="Q44:V44"/>
    <mergeCell ref="B43:H43"/>
    <mergeCell ref="J43:N43"/>
    <mergeCell ref="Q42:V42"/>
    <mergeCell ref="Q51:V51"/>
    <mergeCell ref="J53:N53"/>
    <mergeCell ref="J55:N55"/>
    <mergeCell ref="C54:H54"/>
    <mergeCell ref="J54:M54"/>
    <mergeCell ref="Q54:V54"/>
    <mergeCell ref="B55:H55"/>
    <mergeCell ref="Q55:V55"/>
    <mergeCell ref="C50:H50"/>
    <mergeCell ref="J50:M50"/>
    <mergeCell ref="Q50:V50"/>
    <mergeCell ref="B51:H51"/>
    <mergeCell ref="J51:N51"/>
    <mergeCell ref="C52:H52"/>
    <mergeCell ref="J52:M52"/>
    <mergeCell ref="Q52:V52"/>
    <mergeCell ref="B53:H53"/>
    <mergeCell ref="Q53:V53"/>
    <mergeCell ref="C62:H62"/>
    <mergeCell ref="J62:M62"/>
    <mergeCell ref="Q62:V62"/>
    <mergeCell ref="B63:H63"/>
    <mergeCell ref="J63:L63"/>
    <mergeCell ref="N63:O63"/>
    <mergeCell ref="Q63:V63"/>
    <mergeCell ref="B59:H59"/>
    <mergeCell ref="J59:M59"/>
    <mergeCell ref="Q59:V59"/>
    <mergeCell ref="B61:H61"/>
    <mergeCell ref="J61:M61"/>
    <mergeCell ref="N61:V61"/>
  </mergeCells>
  <phoneticPr fontId="1"/>
  <hyperlinks>
    <hyperlink ref="X2:Z2" location="目次!A1" display="戻る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200025</xdr:rowOff>
                  </from>
                  <to>
                    <xdr:col>21</xdr:col>
                    <xdr:colOff>514350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5" name="Check Box 2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D00-000000000000}">
          <x14:formula1>
            <xm:f>MST!$D$4:$D$17</xm:f>
          </x14:formula1>
          <xm:sqref>Q15:V15 Q27:V27 Q23:V23 Q17:V17 Q59:V59 Q33:V33 Q43:V43 Q39:V39 Q35:V35 Q29:V29 Q49:V49 Q51:V51 Q53:V53 Q45:V45 Q55:V55</xm:sqref>
        </x14:dataValidation>
        <x14:dataValidation type="list" allowBlank="1" showInputMessage="1" showErrorMessage="1" xr:uid="{00000000-0002-0000-0D00-000001000000}">
          <x14:formula1>
            <xm:f>MST!$F$4:$F$17</xm:f>
          </x14:formula1>
          <xm:sqref>B17:H17 B35:H35 J35 J17 J49 J61</xm:sqref>
        </x14:dataValidation>
        <x14:dataValidation type="list" allowBlank="1" showInputMessage="1" showErrorMessage="1" xr:uid="{00000000-0002-0000-0D00-000002000000}">
          <x14:formula1>
            <xm:f>MST!$B$4:$B$17</xm:f>
          </x14:formula1>
          <xm:sqref>B15:H15 B23:H23 B25:H25 B27:H27 B61 B21 B33:H33 B39:H39 B41:H41 B43:H43 B19 B37 B29:H29 B49:H49 B51:H51 B53:H53 B45:H45 B59:H59 B63 B55:H55</xm:sqref>
        </x14:dataValidation>
        <x14:dataValidation type="list" allowBlank="1" showInputMessage="1" showErrorMessage="1" xr:uid="{00000000-0002-0000-0D00-000003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D00-000004000000}">
          <x14:formula1>
            <xm:f>MST!$D$4:$D$10</xm:f>
          </x14:formula1>
          <xm:sqref>J27:L27 J43:L43 J29:L29 J51:L51 J53:L53 J45:L45 J55:L55</xm:sqref>
        </x14:dataValidation>
        <x14:dataValidation type="list" allowBlank="1" showInputMessage="1" showErrorMessage="1" xr:uid="{00000000-0002-0000-0D00-000005000000}">
          <x14:formula1>
            <xm:f>MST!$D$4:$D$11</xm:f>
          </x14:formula1>
          <xm:sqref>J23:M23 J39:M39</xm:sqref>
        </x14:dataValidation>
        <x14:dataValidation type="list" allowBlank="1" showInputMessage="1" showErrorMessage="1" xr:uid="{00000000-0002-0000-0D00-000006000000}">
          <x14:formula1>
            <xm:f>MST!$D$4:$D$9</xm:f>
          </x14:formula1>
          <xm:sqref>J15:M15 J33:M33 J59:M59</xm:sqref>
        </x14:dataValidation>
        <x14:dataValidation type="list" allowBlank="1" showInputMessage="1" showErrorMessage="1" xr:uid="{00000000-0002-0000-0D00-000007000000}">
          <x14:formula1>
            <xm:f>目次!$F$28:$F$102</xm:f>
          </x14:formula1>
          <xm:sqref>C3:V5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V48"/>
  <sheetViews>
    <sheetView zoomScale="145" zoomScaleNormal="145" zoomScalePageLayoutView="205" workbookViewId="0">
      <selection activeCell="R9" sqref="R9"/>
    </sheetView>
  </sheetViews>
  <sheetFormatPr defaultRowHeight="13.5" x14ac:dyDescent="0.15"/>
  <cols>
    <col min="1" max="1" width="4" customWidth="1"/>
    <col min="2" max="2" width="6.625" customWidth="1"/>
    <col min="3" max="3" width="1.125" customWidth="1"/>
    <col min="4" max="4" width="3.125" customWidth="1"/>
    <col min="5" max="5" width="1.25" customWidth="1"/>
    <col min="6" max="6" width="3.125" customWidth="1"/>
    <col min="7" max="7" width="1" customWidth="1"/>
    <col min="8" max="8" width="3.375" customWidth="1"/>
    <col min="9" max="9" width="1" customWidth="1"/>
    <col min="10" max="10" width="14.625" customWidth="1"/>
    <col min="11" max="11" width="3" customWidth="1"/>
    <col min="12" max="12" width="1.125" customWidth="1"/>
    <col min="14" max="14" width="1.375" customWidth="1"/>
    <col min="15" max="15" width="2.25" customWidth="1"/>
    <col min="16" max="16" width="3.875" customWidth="1"/>
    <col min="17" max="17" width="1.25" customWidth="1"/>
    <col min="18" max="18" width="6.75" customWidth="1"/>
    <col min="19" max="19" width="1.25" customWidth="1"/>
    <col min="20" max="20" width="3.625" customWidth="1"/>
    <col min="21" max="21" width="2.625" customWidth="1"/>
    <col min="22" max="22" width="1.125" customWidth="1"/>
  </cols>
  <sheetData>
    <row r="2" spans="1:22" x14ac:dyDescent="0.15">
      <c r="T2" s="103" t="s">
        <v>65</v>
      </c>
      <c r="U2" s="103"/>
      <c r="V2" s="103"/>
    </row>
    <row r="3" spans="1:22" x14ac:dyDescent="0.1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2" x14ac:dyDescent="0.15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1:22" x14ac:dyDescent="0.1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22" ht="12.95" customHeight="1" x14ac:dyDescent="0.15">
      <c r="B6" s="14"/>
      <c r="C6" s="1" t="s">
        <v>72</v>
      </c>
      <c r="D6" s="20"/>
      <c r="E6" s="20" t="s">
        <v>73</v>
      </c>
      <c r="F6" s="102" t="s">
        <v>74</v>
      </c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1:22" ht="14.25" x14ac:dyDescent="0.15">
      <c r="E7" s="114"/>
      <c r="F7" s="114"/>
      <c r="G7" s="113" t="s">
        <v>6</v>
      </c>
      <c r="H7" s="113"/>
      <c r="I7" s="113"/>
      <c r="J7" s="113"/>
      <c r="M7" s="1" t="s">
        <v>53</v>
      </c>
    </row>
    <row r="8" spans="1:22" x14ac:dyDescent="0.15">
      <c r="B8" s="104"/>
      <c r="C8" s="104"/>
      <c r="D8" s="104"/>
      <c r="E8" s="104"/>
      <c r="F8" s="104"/>
      <c r="G8" s="104"/>
      <c r="H8" s="104"/>
      <c r="I8" s="1"/>
    </row>
    <row r="9" spans="1:22" ht="22.5" customHeight="1" x14ac:dyDescent="0.15">
      <c r="B9" s="105" t="s">
        <v>0</v>
      </c>
      <c r="C9" s="105"/>
      <c r="D9" s="11" t="s">
        <v>51</v>
      </c>
      <c r="E9" s="106"/>
      <c r="F9" s="106"/>
      <c r="G9" s="106"/>
      <c r="H9" s="106"/>
      <c r="I9" s="106"/>
      <c r="J9" s="106"/>
      <c r="K9" s="106"/>
      <c r="L9" s="12" t="s">
        <v>52</v>
      </c>
      <c r="M9" s="10"/>
      <c r="N9" s="10"/>
      <c r="O9" s="10"/>
      <c r="P9" s="10"/>
      <c r="Q9" s="10"/>
    </row>
    <row r="10" spans="1:22" ht="6.75" customHeight="1" x14ac:dyDescent="0.15">
      <c r="B10" s="3"/>
      <c r="C10" s="3"/>
      <c r="D10" s="11"/>
      <c r="E10" s="9"/>
      <c r="F10" s="9"/>
      <c r="G10" s="9"/>
      <c r="H10" s="9"/>
      <c r="I10" s="9"/>
      <c r="J10" s="9"/>
      <c r="K10" s="9"/>
      <c r="L10" s="12"/>
      <c r="M10" s="10"/>
      <c r="N10" s="10"/>
      <c r="O10" s="10"/>
      <c r="P10" s="10"/>
      <c r="Q10" s="10"/>
    </row>
    <row r="11" spans="1:22" ht="22.5" customHeight="1" x14ac:dyDescent="0.15">
      <c r="B11" s="111" t="s">
        <v>1</v>
      </c>
      <c r="C11" s="111"/>
      <c r="D11" s="107"/>
      <c r="E11" s="108"/>
      <c r="F11" s="108"/>
      <c r="G11" s="108"/>
      <c r="H11" s="13" t="s">
        <v>3</v>
      </c>
      <c r="I11" s="115" t="s">
        <v>5</v>
      </c>
      <c r="J11" s="116"/>
      <c r="K11" s="107"/>
      <c r="L11" s="108"/>
      <c r="M11" s="108"/>
      <c r="N11" s="108" t="s">
        <v>54</v>
      </c>
      <c r="O11" s="108"/>
      <c r="P11" s="16"/>
      <c r="Q11" s="10"/>
    </row>
    <row r="12" spans="1:22" ht="22.5" customHeight="1" x14ac:dyDescent="0.15">
      <c r="B12" s="111" t="s">
        <v>2</v>
      </c>
      <c r="C12" s="111"/>
      <c r="D12" s="107"/>
      <c r="E12" s="108"/>
      <c r="F12" s="108"/>
      <c r="G12" s="108"/>
      <c r="H12" s="13" t="s">
        <v>4</v>
      </c>
      <c r="I12" s="117" t="s">
        <v>66</v>
      </c>
      <c r="J12" s="118"/>
      <c r="K12" s="109">
        <f>D12^0.663*K11^0.4444*0.008883</f>
        <v>0</v>
      </c>
      <c r="L12" s="110"/>
      <c r="M12" s="110"/>
      <c r="N12" s="119" t="s">
        <v>55</v>
      </c>
      <c r="O12" s="119"/>
      <c r="P12" s="16"/>
      <c r="Q12" s="10"/>
    </row>
    <row r="13" spans="1:22" x14ac:dyDescent="0.15">
      <c r="E13" s="120" t="s">
        <v>67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1:22" s="2" customFormat="1" ht="22.5" customHeight="1" x14ac:dyDescent="0.15">
      <c r="B14" s="2" t="s">
        <v>7</v>
      </c>
      <c r="C14" s="2" t="s">
        <v>8</v>
      </c>
      <c r="E14" s="2" t="s">
        <v>9</v>
      </c>
      <c r="G14" s="2" t="s">
        <v>10</v>
      </c>
    </row>
    <row r="16" spans="1:22" s="2" customFormat="1" ht="22.5" customHeight="1" x14ac:dyDescent="0.15">
      <c r="A16" s="2" t="s">
        <v>11</v>
      </c>
      <c r="B16" s="105"/>
      <c r="C16" s="105"/>
      <c r="D16" s="105"/>
      <c r="E16" s="105"/>
      <c r="F16" s="105"/>
      <c r="G16" s="105"/>
      <c r="H16" s="3" t="s">
        <v>24</v>
      </c>
      <c r="I16" s="105"/>
      <c r="J16" s="105"/>
      <c r="K16" s="3" t="s">
        <v>24</v>
      </c>
      <c r="L16" s="3"/>
      <c r="M16" s="105"/>
      <c r="N16" s="105"/>
      <c r="O16" s="105"/>
      <c r="P16" s="105"/>
      <c r="Q16" s="105"/>
      <c r="R16" s="105"/>
      <c r="S16" s="4" t="s">
        <v>25</v>
      </c>
      <c r="T16" s="3"/>
      <c r="U16" s="3" t="s">
        <v>27</v>
      </c>
      <c r="V16" s="5" t="s">
        <v>26</v>
      </c>
    </row>
    <row r="17" spans="1:22" x14ac:dyDescent="0.15">
      <c r="B17" s="104"/>
      <c r="C17" s="104"/>
      <c r="D17" s="104"/>
      <c r="E17" s="104"/>
      <c r="F17" s="104"/>
      <c r="G17" s="104"/>
      <c r="I17" s="104"/>
      <c r="J17" s="104"/>
      <c r="M17" s="104"/>
      <c r="N17" s="104"/>
      <c r="O17" s="104"/>
      <c r="P17" s="104"/>
      <c r="Q17" s="104"/>
      <c r="R17" s="104"/>
      <c r="S17" s="1"/>
    </row>
    <row r="18" spans="1:22" s="2" customFormat="1" ht="22.5" customHeight="1" x14ac:dyDescent="0.15">
      <c r="A18" s="2" t="s">
        <v>12</v>
      </c>
      <c r="B18" s="105"/>
      <c r="C18" s="105"/>
      <c r="D18" s="105"/>
      <c r="E18" s="105"/>
      <c r="F18" s="105"/>
      <c r="G18" s="105"/>
      <c r="H18" s="3" t="s">
        <v>24</v>
      </c>
      <c r="I18" s="105"/>
      <c r="J18" s="105"/>
      <c r="K18" s="3" t="s">
        <v>24</v>
      </c>
      <c r="L18" s="3"/>
      <c r="M18" s="105"/>
      <c r="N18" s="105"/>
      <c r="O18" s="105"/>
      <c r="P18" s="105"/>
      <c r="Q18" s="105"/>
      <c r="R18" s="105"/>
      <c r="S18" s="4" t="s">
        <v>25</v>
      </c>
      <c r="T18" s="3"/>
      <c r="U18" s="3" t="s">
        <v>27</v>
      </c>
      <c r="V18" s="5" t="s">
        <v>26</v>
      </c>
    </row>
    <row r="19" spans="1:22" x14ac:dyDescent="0.15">
      <c r="B19" s="104"/>
      <c r="C19" s="104"/>
      <c r="D19" s="104"/>
      <c r="E19" s="104"/>
      <c r="F19" s="104"/>
      <c r="G19" s="104"/>
      <c r="I19" s="104"/>
      <c r="J19" s="104"/>
      <c r="M19" s="104"/>
      <c r="N19" s="104"/>
      <c r="O19" s="104"/>
      <c r="P19" s="104"/>
      <c r="Q19" s="104"/>
      <c r="R19" s="104"/>
      <c r="S19" s="1"/>
    </row>
    <row r="20" spans="1:22" s="2" customFormat="1" ht="22.5" customHeight="1" x14ac:dyDescent="0.15">
      <c r="A20" s="2" t="s">
        <v>13</v>
      </c>
      <c r="B20" s="105"/>
      <c r="C20" s="105"/>
      <c r="D20" s="105"/>
      <c r="E20" s="105"/>
      <c r="F20" s="105"/>
      <c r="G20" s="105"/>
      <c r="H20" s="3" t="s">
        <v>24</v>
      </c>
      <c r="I20" s="105"/>
      <c r="J20" s="105"/>
      <c r="K20" s="3" t="s">
        <v>24</v>
      </c>
      <c r="L20" s="3"/>
      <c r="M20" s="105"/>
      <c r="N20" s="105"/>
      <c r="O20" s="105"/>
      <c r="P20" s="105"/>
      <c r="Q20" s="105"/>
      <c r="R20" s="105"/>
      <c r="S20" s="4" t="s">
        <v>25</v>
      </c>
      <c r="T20" s="3"/>
      <c r="U20" s="3" t="s">
        <v>27</v>
      </c>
      <c r="V20" s="5" t="s">
        <v>26</v>
      </c>
    </row>
    <row r="21" spans="1:22" x14ac:dyDescent="0.15">
      <c r="B21" s="104"/>
      <c r="C21" s="104"/>
      <c r="D21" s="104"/>
      <c r="E21" s="104"/>
      <c r="F21" s="104"/>
      <c r="G21" s="104"/>
      <c r="I21" s="104"/>
      <c r="J21" s="104"/>
      <c r="M21" s="104"/>
      <c r="N21" s="104"/>
      <c r="O21" s="104"/>
      <c r="P21" s="104"/>
      <c r="Q21" s="104"/>
      <c r="R21" s="104"/>
      <c r="S21" s="1"/>
    </row>
    <row r="22" spans="1:22" s="2" customFormat="1" ht="22.5" customHeight="1" x14ac:dyDescent="0.15">
      <c r="A22" s="2" t="s">
        <v>14</v>
      </c>
      <c r="B22" s="105"/>
      <c r="C22" s="105"/>
      <c r="D22" s="105"/>
      <c r="E22" s="105"/>
      <c r="F22" s="105"/>
      <c r="G22" s="105"/>
      <c r="H22" s="3" t="s">
        <v>24</v>
      </c>
      <c r="I22" s="105"/>
      <c r="J22" s="105"/>
      <c r="K22" s="3" t="s">
        <v>24</v>
      </c>
      <c r="L22" s="3"/>
      <c r="M22" s="105"/>
      <c r="N22" s="105"/>
      <c r="O22" s="105"/>
      <c r="P22" s="105"/>
      <c r="Q22" s="105"/>
      <c r="R22" s="105"/>
      <c r="S22" s="4" t="s">
        <v>25</v>
      </c>
      <c r="T22" s="3"/>
      <c r="U22" s="3" t="s">
        <v>27</v>
      </c>
      <c r="V22" s="5" t="s">
        <v>26</v>
      </c>
    </row>
    <row r="23" spans="1:22" x14ac:dyDescent="0.15">
      <c r="B23" s="104"/>
      <c r="C23" s="104"/>
      <c r="D23" s="104"/>
      <c r="E23" s="104"/>
      <c r="F23" s="104"/>
      <c r="G23" s="104"/>
      <c r="I23" s="104"/>
      <c r="J23" s="104"/>
      <c r="M23" s="104"/>
      <c r="N23" s="104"/>
      <c r="O23" s="104"/>
      <c r="P23" s="104"/>
      <c r="Q23" s="104"/>
      <c r="R23" s="104"/>
      <c r="S23" s="1"/>
    </row>
    <row r="24" spans="1:22" s="2" customFormat="1" ht="22.5" customHeight="1" x14ac:dyDescent="0.15">
      <c r="A24" s="2" t="s">
        <v>15</v>
      </c>
      <c r="B24" s="105"/>
      <c r="C24" s="105"/>
      <c r="D24" s="105"/>
      <c r="E24" s="105"/>
      <c r="F24" s="105"/>
      <c r="G24" s="105"/>
      <c r="H24" s="3" t="s">
        <v>24</v>
      </c>
      <c r="I24" s="105"/>
      <c r="J24" s="105"/>
      <c r="K24" s="3" t="s">
        <v>24</v>
      </c>
      <c r="L24" s="3"/>
      <c r="M24" s="105"/>
      <c r="N24" s="105"/>
      <c r="O24" s="105"/>
      <c r="P24" s="105"/>
      <c r="Q24" s="105"/>
      <c r="R24" s="105"/>
      <c r="S24" s="4" t="s">
        <v>25</v>
      </c>
      <c r="T24" s="3"/>
      <c r="U24" s="3" t="s">
        <v>27</v>
      </c>
      <c r="V24" s="5" t="s">
        <v>26</v>
      </c>
    </row>
    <row r="25" spans="1:22" x14ac:dyDescent="0.15">
      <c r="B25" s="104"/>
      <c r="C25" s="104"/>
      <c r="D25" s="104"/>
      <c r="E25" s="104"/>
      <c r="F25" s="104"/>
      <c r="G25" s="104"/>
      <c r="I25" s="104"/>
      <c r="J25" s="104"/>
      <c r="M25" s="104"/>
      <c r="N25" s="104"/>
      <c r="O25" s="104"/>
      <c r="P25" s="104"/>
      <c r="Q25" s="104"/>
      <c r="R25" s="104"/>
      <c r="S25" s="1"/>
    </row>
    <row r="26" spans="1:22" s="2" customFormat="1" ht="22.5" customHeight="1" x14ac:dyDescent="0.15">
      <c r="A26" s="2" t="s">
        <v>16</v>
      </c>
      <c r="B26" s="105"/>
      <c r="C26" s="105"/>
      <c r="D26" s="105"/>
      <c r="E26" s="105"/>
      <c r="F26" s="105"/>
      <c r="G26" s="105"/>
      <c r="H26" s="3" t="s">
        <v>24</v>
      </c>
      <c r="I26" s="105"/>
      <c r="J26" s="105"/>
      <c r="K26" s="3" t="s">
        <v>24</v>
      </c>
      <c r="L26" s="3"/>
      <c r="M26" s="105"/>
      <c r="N26" s="105"/>
      <c r="O26" s="105"/>
      <c r="P26" s="105"/>
      <c r="Q26" s="105"/>
      <c r="R26" s="105"/>
      <c r="S26" s="4" t="s">
        <v>25</v>
      </c>
      <c r="T26" s="3"/>
      <c r="U26" s="3" t="s">
        <v>27</v>
      </c>
      <c r="V26" s="5" t="s">
        <v>26</v>
      </c>
    </row>
    <row r="27" spans="1:22" x14ac:dyDescent="0.15">
      <c r="B27" s="104"/>
      <c r="C27" s="104"/>
      <c r="D27" s="104"/>
      <c r="E27" s="104"/>
      <c r="F27" s="104"/>
      <c r="G27" s="104"/>
      <c r="I27" s="104"/>
      <c r="J27" s="104"/>
      <c r="M27" s="104"/>
      <c r="N27" s="104"/>
      <c r="O27" s="104"/>
      <c r="P27" s="104"/>
      <c r="Q27" s="104"/>
      <c r="R27" s="104"/>
      <c r="S27" s="1"/>
    </row>
    <row r="28" spans="1:22" s="2" customFormat="1" ht="22.5" customHeight="1" x14ac:dyDescent="0.15">
      <c r="A28" s="2" t="s">
        <v>17</v>
      </c>
      <c r="B28" s="105"/>
      <c r="C28" s="105"/>
      <c r="D28" s="105"/>
      <c r="E28" s="105"/>
      <c r="F28" s="105"/>
      <c r="G28" s="105"/>
      <c r="H28" s="3" t="s">
        <v>24</v>
      </c>
      <c r="I28" s="105"/>
      <c r="J28" s="105"/>
      <c r="K28" s="3" t="s">
        <v>24</v>
      </c>
      <c r="L28" s="3"/>
      <c r="M28" s="105"/>
      <c r="N28" s="105"/>
      <c r="O28" s="105"/>
      <c r="P28" s="105"/>
      <c r="Q28" s="105"/>
      <c r="R28" s="105"/>
      <c r="S28" s="4" t="s">
        <v>25</v>
      </c>
      <c r="T28" s="3"/>
      <c r="U28" s="3" t="s">
        <v>27</v>
      </c>
      <c r="V28" s="5" t="s">
        <v>26</v>
      </c>
    </row>
    <row r="29" spans="1:22" x14ac:dyDescent="0.15">
      <c r="B29" s="104"/>
      <c r="C29" s="104"/>
      <c r="D29" s="104"/>
      <c r="E29" s="104"/>
      <c r="F29" s="104"/>
      <c r="G29" s="104"/>
      <c r="I29" s="104"/>
      <c r="J29" s="104"/>
      <c r="M29" s="104"/>
      <c r="N29" s="104"/>
      <c r="O29" s="104"/>
      <c r="P29" s="104"/>
      <c r="Q29" s="104"/>
      <c r="R29" s="104"/>
      <c r="S29" s="1"/>
    </row>
    <row r="30" spans="1:22" s="2" customFormat="1" ht="22.5" customHeight="1" x14ac:dyDescent="0.15">
      <c r="A30" s="2" t="s">
        <v>18</v>
      </c>
      <c r="B30" s="105"/>
      <c r="C30" s="105"/>
      <c r="D30" s="105"/>
      <c r="E30" s="105"/>
      <c r="F30" s="105"/>
      <c r="G30" s="105"/>
      <c r="H30" s="3" t="s">
        <v>24</v>
      </c>
      <c r="I30" s="105"/>
      <c r="J30" s="105"/>
      <c r="K30" s="3" t="s">
        <v>24</v>
      </c>
      <c r="L30" s="3"/>
      <c r="M30" s="105"/>
      <c r="N30" s="105"/>
      <c r="O30" s="105"/>
      <c r="P30" s="105"/>
      <c r="Q30" s="105"/>
      <c r="R30" s="105"/>
      <c r="S30" s="4" t="s">
        <v>25</v>
      </c>
      <c r="T30" s="3"/>
      <c r="U30" s="3" t="s">
        <v>27</v>
      </c>
      <c r="V30" s="5" t="s">
        <v>26</v>
      </c>
    </row>
    <row r="31" spans="1:22" x14ac:dyDescent="0.15">
      <c r="B31" s="104"/>
      <c r="C31" s="104"/>
      <c r="D31" s="104"/>
      <c r="E31" s="104"/>
      <c r="F31" s="104"/>
      <c r="G31" s="104"/>
      <c r="I31" s="104"/>
      <c r="J31" s="104"/>
      <c r="M31" s="104"/>
      <c r="N31" s="104"/>
      <c r="O31" s="104"/>
      <c r="P31" s="104"/>
      <c r="Q31" s="104"/>
      <c r="R31" s="104"/>
      <c r="S31" s="1"/>
    </row>
    <row r="32" spans="1:22" s="2" customFormat="1" ht="22.5" customHeight="1" x14ac:dyDescent="0.15">
      <c r="A32" s="2" t="s">
        <v>19</v>
      </c>
      <c r="B32" s="105"/>
      <c r="C32" s="105"/>
      <c r="D32" s="105"/>
      <c r="E32" s="105"/>
      <c r="F32" s="105"/>
      <c r="G32" s="105"/>
      <c r="H32" s="3" t="s">
        <v>24</v>
      </c>
      <c r="I32" s="105"/>
      <c r="J32" s="105"/>
      <c r="K32" s="3" t="s">
        <v>24</v>
      </c>
      <c r="L32" s="3"/>
      <c r="M32" s="105"/>
      <c r="N32" s="105"/>
      <c r="O32" s="105"/>
      <c r="P32" s="105"/>
      <c r="Q32" s="105"/>
      <c r="R32" s="105"/>
      <c r="S32" s="4" t="s">
        <v>25</v>
      </c>
      <c r="T32" s="3"/>
      <c r="U32" s="3" t="s">
        <v>27</v>
      </c>
      <c r="V32" s="5" t="s">
        <v>26</v>
      </c>
    </row>
    <row r="35" spans="1:22" s="2" customFormat="1" ht="18.75" customHeight="1" x14ac:dyDescent="0.15">
      <c r="B35" s="2" t="s">
        <v>20</v>
      </c>
      <c r="C35" s="2" t="s">
        <v>8</v>
      </c>
      <c r="E35" s="2" t="s">
        <v>9</v>
      </c>
      <c r="G35" s="2" t="s">
        <v>10</v>
      </c>
    </row>
    <row r="37" spans="1:22" s="2" customFormat="1" ht="22.5" customHeight="1" x14ac:dyDescent="0.15">
      <c r="A37" s="2" t="s">
        <v>11</v>
      </c>
      <c r="B37" s="105"/>
      <c r="C37" s="105"/>
      <c r="D37" s="105"/>
      <c r="E37" s="105"/>
      <c r="F37" s="105"/>
      <c r="G37" s="105"/>
      <c r="H37" s="3" t="s">
        <v>24</v>
      </c>
      <c r="I37" s="105"/>
      <c r="J37" s="105"/>
      <c r="K37" s="3" t="s">
        <v>24</v>
      </c>
      <c r="L37" s="3"/>
      <c r="M37" s="105"/>
      <c r="N37" s="105"/>
      <c r="O37" s="105"/>
      <c r="P37" s="105"/>
      <c r="Q37" s="105"/>
      <c r="R37" s="105"/>
      <c r="S37" s="4" t="s">
        <v>25</v>
      </c>
      <c r="T37" s="3"/>
      <c r="U37" s="3" t="s">
        <v>27</v>
      </c>
      <c r="V37" s="5" t="s">
        <v>26</v>
      </c>
    </row>
    <row r="38" spans="1:22" x14ac:dyDescent="0.15">
      <c r="B38" s="104"/>
      <c r="C38" s="104"/>
      <c r="D38" s="104"/>
      <c r="E38" s="104"/>
      <c r="F38" s="104"/>
      <c r="G38" s="104"/>
      <c r="I38" s="104"/>
      <c r="J38" s="104"/>
      <c r="M38" s="104"/>
      <c r="N38" s="104"/>
      <c r="O38" s="104"/>
      <c r="P38" s="104"/>
      <c r="Q38" s="104"/>
      <c r="R38" s="104"/>
      <c r="S38" s="1"/>
    </row>
    <row r="39" spans="1:22" s="2" customFormat="1" ht="22.5" customHeight="1" x14ac:dyDescent="0.15">
      <c r="A39" s="2" t="s">
        <v>12</v>
      </c>
      <c r="B39" s="105"/>
      <c r="C39" s="105"/>
      <c r="D39" s="105"/>
      <c r="E39" s="105"/>
      <c r="F39" s="105"/>
      <c r="G39" s="105"/>
      <c r="H39" s="3" t="s">
        <v>24</v>
      </c>
      <c r="I39" s="105"/>
      <c r="J39" s="105"/>
      <c r="K39" s="3" t="s">
        <v>24</v>
      </c>
      <c r="L39" s="3"/>
      <c r="M39" s="105"/>
      <c r="N39" s="105"/>
      <c r="O39" s="105"/>
      <c r="P39" s="105"/>
      <c r="Q39" s="105"/>
      <c r="R39" s="105"/>
      <c r="S39" s="4" t="s">
        <v>25</v>
      </c>
      <c r="T39" s="3"/>
      <c r="U39" s="3" t="s">
        <v>27</v>
      </c>
      <c r="V39" s="5" t="s">
        <v>26</v>
      </c>
    </row>
    <row r="40" spans="1:22" x14ac:dyDescent="0.15">
      <c r="B40" s="104"/>
      <c r="C40" s="104"/>
      <c r="D40" s="104"/>
      <c r="E40" s="104"/>
      <c r="F40" s="104"/>
      <c r="G40" s="104"/>
      <c r="I40" s="104"/>
      <c r="J40" s="104"/>
      <c r="M40" s="104"/>
      <c r="N40" s="104"/>
      <c r="O40" s="104"/>
      <c r="P40" s="104"/>
      <c r="Q40" s="104"/>
      <c r="R40" s="104"/>
      <c r="S40" s="1"/>
    </row>
    <row r="41" spans="1:22" s="2" customFormat="1" ht="22.5" customHeight="1" x14ac:dyDescent="0.15">
      <c r="A41" s="2" t="s">
        <v>13</v>
      </c>
      <c r="B41" s="105"/>
      <c r="C41" s="105"/>
      <c r="D41" s="105"/>
      <c r="E41" s="105"/>
      <c r="F41" s="105"/>
      <c r="G41" s="105"/>
      <c r="H41" s="3" t="s">
        <v>24</v>
      </c>
      <c r="I41" s="105"/>
      <c r="J41" s="105"/>
      <c r="K41" s="3" t="s">
        <v>24</v>
      </c>
      <c r="L41" s="3"/>
      <c r="M41" s="105"/>
      <c r="N41" s="105"/>
      <c r="O41" s="105"/>
      <c r="P41" s="105"/>
      <c r="Q41" s="105"/>
      <c r="R41" s="105"/>
      <c r="S41" s="4" t="s">
        <v>25</v>
      </c>
      <c r="T41" s="3"/>
      <c r="U41" s="3" t="s">
        <v>27</v>
      </c>
      <c r="V41" s="5" t="s">
        <v>26</v>
      </c>
    </row>
    <row r="42" spans="1:22" ht="14.25" thickBot="1" x14ac:dyDescent="0.2"/>
    <row r="43" spans="1:22" ht="14.25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2" customFormat="1" ht="22.5" customHeight="1" x14ac:dyDescent="0.15">
      <c r="B44" s="2" t="s">
        <v>21</v>
      </c>
      <c r="C44" s="2" t="s">
        <v>8</v>
      </c>
      <c r="E44" s="2" t="s">
        <v>9</v>
      </c>
      <c r="G44" s="2" t="s">
        <v>10</v>
      </c>
      <c r="I44" s="105"/>
      <c r="J44" s="105"/>
      <c r="K44" s="105"/>
      <c r="L44" s="105"/>
      <c r="M44" s="105"/>
      <c r="N44" s="105"/>
      <c r="O44" s="105"/>
      <c r="P44" s="105"/>
      <c r="Q44" s="3"/>
    </row>
    <row r="45" spans="1:22" ht="7.5" customHeight="1" x14ac:dyDescent="0.15">
      <c r="I45" s="1"/>
      <c r="J45" s="1"/>
      <c r="K45" s="1"/>
      <c r="L45" s="1"/>
      <c r="M45" s="1"/>
      <c r="N45" s="1"/>
      <c r="O45" s="1"/>
      <c r="P45" s="1"/>
      <c r="Q45" s="1"/>
    </row>
    <row r="46" spans="1:22" s="2" customFormat="1" ht="22.5" customHeight="1" x14ac:dyDescent="0.15">
      <c r="B46" s="2" t="s">
        <v>23</v>
      </c>
      <c r="C46" s="2" t="s">
        <v>8</v>
      </c>
      <c r="E46" s="2" t="s">
        <v>9</v>
      </c>
      <c r="G46" s="2" t="s">
        <v>10</v>
      </c>
      <c r="I46" s="105"/>
      <c r="J46" s="105"/>
      <c r="K46" s="105"/>
      <c r="L46" s="105"/>
      <c r="M46" s="105"/>
      <c r="N46" s="105"/>
      <c r="O46" s="105"/>
      <c r="P46" s="105"/>
      <c r="Q46" s="3"/>
    </row>
    <row r="48" spans="1:22" x14ac:dyDescent="0.15">
      <c r="B48" s="104" t="s">
        <v>22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"/>
      <c r="O48" s="1"/>
    </row>
  </sheetData>
  <mergeCells count="88">
    <mergeCell ref="I12:J12"/>
    <mergeCell ref="N11:O11"/>
    <mergeCell ref="N12:O12"/>
    <mergeCell ref="M39:R39"/>
    <mergeCell ref="M40:R40"/>
    <mergeCell ref="M26:R26"/>
    <mergeCell ref="M27:R27"/>
    <mergeCell ref="I38:J38"/>
    <mergeCell ref="M38:R38"/>
    <mergeCell ref="I21:J21"/>
    <mergeCell ref="I40:J40"/>
    <mergeCell ref="I18:J18"/>
    <mergeCell ref="I19:J19"/>
    <mergeCell ref="I20:J20"/>
    <mergeCell ref="E13:O13"/>
    <mergeCell ref="B24:G24"/>
    <mergeCell ref="M41:R41"/>
    <mergeCell ref="B3:R5"/>
    <mergeCell ref="G7:J7"/>
    <mergeCell ref="E7:F7"/>
    <mergeCell ref="M28:R28"/>
    <mergeCell ref="M29:R29"/>
    <mergeCell ref="M30:R30"/>
    <mergeCell ref="M31:R31"/>
    <mergeCell ref="M32:R32"/>
    <mergeCell ref="M37:R37"/>
    <mergeCell ref="M22:R22"/>
    <mergeCell ref="M23:R23"/>
    <mergeCell ref="M24:R24"/>
    <mergeCell ref="I11:J11"/>
    <mergeCell ref="I23:J23"/>
    <mergeCell ref="M25:R25"/>
    <mergeCell ref="I41:J41"/>
    <mergeCell ref="M16:R16"/>
    <mergeCell ref="M17:R17"/>
    <mergeCell ref="M18:R18"/>
    <mergeCell ref="M19:R19"/>
    <mergeCell ref="M20:R20"/>
    <mergeCell ref="M21:R21"/>
    <mergeCell ref="I28:J28"/>
    <mergeCell ref="I29:J29"/>
    <mergeCell ref="I30:J30"/>
    <mergeCell ref="I31:J31"/>
    <mergeCell ref="I32:J32"/>
    <mergeCell ref="I37:J37"/>
    <mergeCell ref="I22:J22"/>
    <mergeCell ref="I16:J16"/>
    <mergeCell ref="I17:J17"/>
    <mergeCell ref="B40:G40"/>
    <mergeCell ref="I24:J24"/>
    <mergeCell ref="I25:J25"/>
    <mergeCell ref="I26:J26"/>
    <mergeCell ref="I27:J27"/>
    <mergeCell ref="I39:J39"/>
    <mergeCell ref="B38:G38"/>
    <mergeCell ref="B37:G37"/>
    <mergeCell ref="B8:H8"/>
    <mergeCell ref="I44:P44"/>
    <mergeCell ref="I46:P46"/>
    <mergeCell ref="E9:K9"/>
    <mergeCell ref="K11:M11"/>
    <mergeCell ref="K12:M12"/>
    <mergeCell ref="B9:C9"/>
    <mergeCell ref="B11:C11"/>
    <mergeCell ref="B12:C12"/>
    <mergeCell ref="D11:G11"/>
    <mergeCell ref="D12:G12"/>
    <mergeCell ref="B20:G20"/>
    <mergeCell ref="B21:G21"/>
    <mergeCell ref="B22:G22"/>
    <mergeCell ref="B23:G23"/>
    <mergeCell ref="B39:G39"/>
    <mergeCell ref="F6:I6"/>
    <mergeCell ref="T2:V2"/>
    <mergeCell ref="B48:M48"/>
    <mergeCell ref="B16:G16"/>
    <mergeCell ref="B17:G17"/>
    <mergeCell ref="B18:G18"/>
    <mergeCell ref="B19:G19"/>
    <mergeCell ref="B25:G25"/>
    <mergeCell ref="B41:G41"/>
    <mergeCell ref="B26:G26"/>
    <mergeCell ref="B27:G27"/>
    <mergeCell ref="B28:G28"/>
    <mergeCell ref="B29:G29"/>
    <mergeCell ref="B30:G30"/>
    <mergeCell ref="B31:G31"/>
    <mergeCell ref="B32:G32"/>
  </mergeCells>
  <phoneticPr fontId="1"/>
  <hyperlinks>
    <hyperlink ref="T2:V2" location="目次!A1" display="戻る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&amp;L済生会二日市病院&amp;R初版 H25.6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16</xdr:col>
                    <xdr:colOff>47625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17</xdr:col>
                    <xdr:colOff>19050</xdr:colOff>
                    <xdr:row>6</xdr:row>
                    <xdr:rowOff>0</xdr:rowOff>
                  </from>
                  <to>
                    <xdr:col>18</xdr:col>
                    <xdr:colOff>19050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MST!$B$4:$B$17</xm:f>
          </x14:formula1>
          <xm:sqref>B16:G16 B18:G18 B20:G20 B22:G22 B24:G24 B26:G26 B28:G28 B30:G30 B32:G32 B37:G37 B39:G39 B41:G41</xm:sqref>
        </x14:dataValidation>
        <x14:dataValidation type="list" allowBlank="1" showInputMessage="1" showErrorMessage="1" xr:uid="{00000000-0002-0000-0100-000001000000}">
          <x14:formula1>
            <xm:f>MST!$F$4:$F$17</xm:f>
          </x14:formula1>
          <xm:sqref>I16:J16 I18:J18 I20:J20 I22:J22 I24:J24 I26:J26 I28:J28 I30:J30 I32:J32</xm:sqref>
        </x14:dataValidation>
        <x14:dataValidation type="list" allowBlank="1" showInputMessage="1" showErrorMessage="1" xr:uid="{00000000-0002-0000-0100-000002000000}">
          <x14:formula1>
            <xm:f>MST!$D$4:$D$17</xm:f>
          </x14:formula1>
          <xm:sqref>M16:R16 M18:R18 M20:R20 M22:R22 M24:R24 M26:R26 M28:R28 M30:R30 M32:R32 M37:R37 M39:R39 M41:R41</xm:sqref>
        </x14:dataValidation>
        <x14:dataValidation type="list" allowBlank="1" showInputMessage="1" showErrorMessage="1" xr:uid="{00000000-0002-0000-0100-000003000000}">
          <x14:formula1>
            <xm:f>目次!$F$28:$F$32</xm:f>
          </x14:formula1>
          <xm:sqref>B6</xm:sqref>
        </x14:dataValidation>
        <x14:dataValidation type="list" allowBlank="1" showInputMessage="1" showErrorMessage="1" xr:uid="{00000000-0002-0000-0100-000004000000}">
          <x14:formula1>
            <xm:f>目次!$F$28:$F$112</xm:f>
          </x14:formula1>
          <xm:sqref>B3:R5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28"/>
  <sheetViews>
    <sheetView workbookViewId="0">
      <selection activeCell="E19" sqref="E19"/>
    </sheetView>
  </sheetViews>
  <sheetFormatPr defaultRowHeight="13.5" x14ac:dyDescent="0.15"/>
  <cols>
    <col min="2" max="2" width="19.5" customWidth="1"/>
    <col min="4" max="4" width="27" customWidth="1"/>
    <col min="6" max="6" width="31.375" customWidth="1"/>
    <col min="8" max="8" width="25.75" customWidth="1"/>
    <col min="10" max="10" width="12" customWidth="1"/>
  </cols>
  <sheetData>
    <row r="2" spans="2:12" ht="14.25" thickBot="1" x14ac:dyDescent="0.2"/>
    <row r="3" spans="2:12" ht="14.25" thickBot="1" x14ac:dyDescent="0.2">
      <c r="B3" s="8" t="s">
        <v>28</v>
      </c>
      <c r="D3" s="8" t="s">
        <v>39</v>
      </c>
      <c r="F3" s="8" t="s">
        <v>41</v>
      </c>
      <c r="H3" s="8" t="s">
        <v>48</v>
      </c>
      <c r="J3" s="123" t="s">
        <v>88</v>
      </c>
      <c r="K3" s="124"/>
    </row>
    <row r="4" spans="2:12" ht="18" x14ac:dyDescent="0.15">
      <c r="B4" s="6"/>
      <c r="D4" s="6"/>
      <c r="F4" s="6"/>
      <c r="H4" s="6"/>
      <c r="J4" s="35">
        <v>25</v>
      </c>
      <c r="K4" s="36" t="s">
        <v>89</v>
      </c>
      <c r="L4" s="34"/>
    </row>
    <row r="5" spans="2:12" ht="15.75" x14ac:dyDescent="0.15">
      <c r="B5" s="6" t="s">
        <v>29</v>
      </c>
      <c r="D5" s="6" t="s">
        <v>87</v>
      </c>
      <c r="F5" s="6" t="s">
        <v>42</v>
      </c>
      <c r="H5" s="6" t="s">
        <v>49</v>
      </c>
      <c r="J5" s="35">
        <v>30</v>
      </c>
      <c r="K5" s="36" t="s">
        <v>89</v>
      </c>
    </row>
    <row r="6" spans="2:12" ht="15.75" x14ac:dyDescent="0.15">
      <c r="B6" s="6" t="s">
        <v>30</v>
      </c>
      <c r="D6" s="6" t="s">
        <v>40</v>
      </c>
      <c r="F6" s="6"/>
      <c r="H6" s="6"/>
      <c r="J6" s="35">
        <v>35</v>
      </c>
      <c r="K6" s="36" t="s">
        <v>89</v>
      </c>
    </row>
    <row r="7" spans="2:12" ht="15.75" x14ac:dyDescent="0.15">
      <c r="B7" s="6" t="s">
        <v>31</v>
      </c>
      <c r="D7" s="6" t="s">
        <v>59</v>
      </c>
      <c r="F7" s="6" t="s">
        <v>43</v>
      </c>
      <c r="H7" s="6" t="s">
        <v>50</v>
      </c>
      <c r="J7" s="35">
        <v>40</v>
      </c>
      <c r="K7" s="36" t="s">
        <v>89</v>
      </c>
    </row>
    <row r="8" spans="2:12" ht="16.5" thickBot="1" x14ac:dyDescent="0.2">
      <c r="B8" s="6" t="s">
        <v>32</v>
      </c>
      <c r="D8" s="6" t="s">
        <v>86</v>
      </c>
      <c r="F8" s="6" t="s">
        <v>44</v>
      </c>
      <c r="H8" s="6"/>
      <c r="J8" s="37">
        <v>45</v>
      </c>
      <c r="K8" s="38" t="s">
        <v>89</v>
      </c>
    </row>
    <row r="9" spans="2:12" x14ac:dyDescent="0.15">
      <c r="B9" s="6" t="s">
        <v>33</v>
      </c>
      <c r="D9" s="6"/>
      <c r="F9" s="6"/>
      <c r="H9" s="6"/>
    </row>
    <row r="10" spans="2:12" x14ac:dyDescent="0.15">
      <c r="B10" s="6" t="s">
        <v>160</v>
      </c>
      <c r="D10" s="6"/>
      <c r="F10" s="6" t="s">
        <v>45</v>
      </c>
      <c r="H10" s="6"/>
    </row>
    <row r="11" spans="2:12" x14ac:dyDescent="0.15">
      <c r="B11" s="6" t="s">
        <v>34</v>
      </c>
      <c r="D11" s="6"/>
      <c r="F11" s="6" t="s">
        <v>60</v>
      </c>
      <c r="H11" s="6"/>
    </row>
    <row r="12" spans="2:12" x14ac:dyDescent="0.15">
      <c r="B12" s="6" t="s">
        <v>35</v>
      </c>
      <c r="D12" s="6"/>
      <c r="F12" s="6"/>
      <c r="H12" s="6"/>
    </row>
    <row r="13" spans="2:12" x14ac:dyDescent="0.15">
      <c r="B13" s="6" t="s">
        <v>101</v>
      </c>
      <c r="D13" s="6"/>
      <c r="F13" s="6" t="s">
        <v>46</v>
      </c>
      <c r="H13" s="6"/>
    </row>
    <row r="14" spans="2:12" x14ac:dyDescent="0.15">
      <c r="B14" s="6" t="s">
        <v>36</v>
      </c>
      <c r="D14" s="6"/>
      <c r="F14" s="6" t="s">
        <v>47</v>
      </c>
      <c r="H14" s="6"/>
    </row>
    <row r="15" spans="2:12" x14ac:dyDescent="0.15">
      <c r="B15" s="6" t="s">
        <v>37</v>
      </c>
      <c r="D15" s="6"/>
      <c r="F15" s="6"/>
      <c r="H15" s="6"/>
    </row>
    <row r="16" spans="2:12" x14ac:dyDescent="0.15">
      <c r="B16" s="6" t="s">
        <v>77</v>
      </c>
      <c r="D16" s="6"/>
      <c r="F16" s="6"/>
      <c r="H16" s="6"/>
    </row>
    <row r="17" spans="2:8" ht="14.25" thickBot="1" x14ac:dyDescent="0.2">
      <c r="B17" s="7" t="s">
        <v>38</v>
      </c>
      <c r="D17" s="7"/>
      <c r="F17" s="7"/>
      <c r="H17" s="7"/>
    </row>
    <row r="20" spans="2:8" ht="14.25" thickBot="1" x14ac:dyDescent="0.2"/>
    <row r="21" spans="2:8" ht="14.25" thickBot="1" x14ac:dyDescent="0.2">
      <c r="B21" s="27" t="s">
        <v>79</v>
      </c>
    </row>
    <row r="22" spans="2:8" x14ac:dyDescent="0.15">
      <c r="B22" s="28"/>
    </row>
    <row r="23" spans="2:8" x14ac:dyDescent="0.15">
      <c r="B23" s="29" t="s">
        <v>80</v>
      </c>
    </row>
    <row r="24" spans="2:8" x14ac:dyDescent="0.15">
      <c r="B24" s="30" t="s">
        <v>81</v>
      </c>
    </row>
    <row r="25" spans="2:8" x14ac:dyDescent="0.15">
      <c r="B25" s="31" t="s">
        <v>82</v>
      </c>
    </row>
    <row r="26" spans="2:8" ht="14.25" thickBot="1" x14ac:dyDescent="0.2">
      <c r="B26" s="32" t="s">
        <v>83</v>
      </c>
    </row>
    <row r="28" spans="2:8" x14ac:dyDescent="0.15">
      <c r="B28" s="122" t="s">
        <v>84</v>
      </c>
      <c r="C28" s="122"/>
      <c r="D28" s="122"/>
    </row>
  </sheetData>
  <mergeCells count="2">
    <mergeCell ref="B28:D28"/>
    <mergeCell ref="J3:K3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3">
    <tabColor theme="8" tint="0.79998168889431442"/>
    <pageSetUpPr fitToPage="1"/>
  </sheetPr>
  <dimension ref="A2:Y62"/>
  <sheetViews>
    <sheetView showGridLines="0" showRowColHeaders="0" zoomScale="130" zoomScaleNormal="130" zoomScalePageLayoutView="205" workbookViewId="0">
      <selection activeCell="J29" sqref="J29:M29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2.25" customWidth="1"/>
    <col min="7" max="7" width="3.125" customWidth="1"/>
    <col min="8" max="8" width="2.875" customWidth="1"/>
    <col min="9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1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ht="13.5" customHeight="1" x14ac:dyDescent="0.15">
      <c r="C3" s="112" t="s">
        <v>90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5" ht="13.5" customHeight="1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5" ht="13.5" customHeight="1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5" ht="20.85" customHeight="1" x14ac:dyDescent="0.15">
      <c r="B6" s="73" t="s">
        <v>8</v>
      </c>
      <c r="C6" s="75"/>
      <c r="D6" s="20" t="s">
        <v>192</v>
      </c>
      <c r="E6" s="102" t="s">
        <v>74</v>
      </c>
      <c r="F6" s="102"/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2:25" ht="20.85" customHeight="1" x14ac:dyDescent="0.15">
      <c r="F7" s="114"/>
      <c r="G7" s="114"/>
      <c r="H7" s="113"/>
      <c r="I7" s="113"/>
      <c r="J7" s="113"/>
      <c r="K7" s="113"/>
      <c r="L7" s="113"/>
      <c r="M7" s="113"/>
      <c r="P7" s="1" t="s">
        <v>53</v>
      </c>
      <c r="Q7" s="104"/>
      <c r="R7" s="104"/>
      <c r="S7" s="104"/>
      <c r="T7" s="104"/>
      <c r="U7" s="104"/>
      <c r="V7" s="104"/>
    </row>
    <row r="8" spans="2:25" ht="20.85" customHeight="1" x14ac:dyDescent="0.15">
      <c r="C8" s="131"/>
      <c r="D8" s="131"/>
      <c r="E8" s="131"/>
      <c r="F8" s="131"/>
      <c r="G8" s="131"/>
      <c r="H8" s="131"/>
      <c r="I8" s="131"/>
      <c r="J8" s="1"/>
      <c r="K8" s="1"/>
      <c r="L8" s="1"/>
    </row>
    <row r="9" spans="2:25" ht="22.5" customHeight="1" x14ac:dyDescent="0.15">
      <c r="C9" s="105" t="s">
        <v>0</v>
      </c>
      <c r="D9" s="105"/>
      <c r="E9" s="11" t="s">
        <v>8</v>
      </c>
      <c r="F9" s="106"/>
      <c r="G9" s="106"/>
      <c r="H9" s="106"/>
      <c r="I9" s="106"/>
      <c r="J9" s="106"/>
      <c r="K9" s="106"/>
      <c r="L9" s="106"/>
      <c r="M9" s="106"/>
      <c r="N9" s="106"/>
      <c r="O9" s="12" t="s">
        <v>10</v>
      </c>
      <c r="P9" s="10"/>
      <c r="Q9" s="10"/>
      <c r="R9" s="10"/>
      <c r="S9" s="10"/>
      <c r="T9" s="10"/>
    </row>
    <row r="10" spans="2:25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5" ht="22.5" customHeight="1" x14ac:dyDescent="0.15">
      <c r="C11" s="111" t="s">
        <v>1</v>
      </c>
      <c r="D11" s="111"/>
      <c r="E11" s="107"/>
      <c r="F11" s="108"/>
      <c r="G11" s="108"/>
      <c r="H11" s="108"/>
      <c r="I11" s="17" t="s">
        <v>3</v>
      </c>
      <c r="J11" s="115" t="s">
        <v>5</v>
      </c>
      <c r="K11" s="132"/>
      <c r="L11" s="132"/>
      <c r="M11" s="116"/>
      <c r="N11" s="107"/>
      <c r="O11" s="108"/>
      <c r="P11" s="108"/>
      <c r="Q11" s="130" t="s">
        <v>54</v>
      </c>
      <c r="R11" s="130"/>
      <c r="S11" s="16"/>
      <c r="T11" s="10"/>
    </row>
    <row r="12" spans="2:25" ht="24.75" customHeight="1" x14ac:dyDescent="0.15">
      <c r="C12" s="111" t="s">
        <v>2</v>
      </c>
      <c r="D12" s="111"/>
      <c r="E12" s="107"/>
      <c r="F12" s="108"/>
      <c r="G12" s="108"/>
      <c r="H12" s="108"/>
      <c r="I12" s="17" t="s">
        <v>4</v>
      </c>
      <c r="J12" s="133" t="s">
        <v>66</v>
      </c>
      <c r="K12" s="134"/>
      <c r="L12" s="134"/>
      <c r="M12" s="135"/>
      <c r="N12" s="109">
        <f>E12^0.663*N11^0.4444*0.008883</f>
        <v>0</v>
      </c>
      <c r="O12" s="110"/>
      <c r="P12" s="110"/>
      <c r="Q12" s="136" t="s">
        <v>58</v>
      </c>
      <c r="R12" s="136"/>
      <c r="S12" s="16"/>
      <c r="T12" s="10"/>
    </row>
    <row r="13" spans="2:25" x14ac:dyDescent="0.15">
      <c r="I13" s="120" t="s">
        <v>68</v>
      </c>
      <c r="J13" s="121"/>
      <c r="K13" s="121"/>
      <c r="L13" s="121"/>
      <c r="M13" s="121"/>
      <c r="N13" s="121"/>
      <c r="O13" s="121"/>
      <c r="P13" s="121"/>
      <c r="Q13" s="121"/>
      <c r="R13" s="121"/>
    </row>
    <row r="14" spans="2:25" x14ac:dyDescent="0.15">
      <c r="I14" s="21"/>
      <c r="J14" s="22"/>
      <c r="K14" s="22"/>
      <c r="L14" s="22"/>
      <c r="M14" s="22"/>
      <c r="N14" s="22"/>
      <c r="O14" s="22"/>
      <c r="P14" s="22"/>
      <c r="Q14" s="22"/>
      <c r="R14" s="22"/>
    </row>
    <row r="15" spans="2:25" s="2" customFormat="1" ht="22.5" customHeight="1" x14ac:dyDescent="0.15">
      <c r="B15" s="125" t="s">
        <v>152</v>
      </c>
      <c r="C15" s="125"/>
      <c r="D15" s="2" t="s">
        <v>8</v>
      </c>
      <c r="F15" s="2" t="s">
        <v>9</v>
      </c>
      <c r="H15" s="2" t="s">
        <v>10</v>
      </c>
    </row>
    <row r="17" spans="1:25" s="2" customFormat="1" ht="22.5" customHeight="1" x14ac:dyDescent="0.15">
      <c r="A17" s="2" t="s">
        <v>11</v>
      </c>
      <c r="B17" s="125" t="s">
        <v>100</v>
      </c>
      <c r="C17" s="125"/>
      <c r="D17" s="125"/>
      <c r="E17" s="125"/>
      <c r="F17" s="125"/>
      <c r="G17" s="125"/>
      <c r="H17" s="125"/>
      <c r="I17" s="3"/>
      <c r="J17" s="105"/>
      <c r="K17" s="105"/>
      <c r="L17" s="105"/>
      <c r="M17" s="105"/>
      <c r="N17" s="3"/>
      <c r="O17" s="3"/>
      <c r="P17" s="105"/>
      <c r="Q17" s="105"/>
      <c r="R17" s="105"/>
      <c r="S17" s="105"/>
      <c r="T17" s="105"/>
      <c r="U17" s="105"/>
      <c r="V17" s="4" t="s">
        <v>8</v>
      </c>
      <c r="W17" s="3">
        <v>120</v>
      </c>
      <c r="X17" s="3" t="s">
        <v>27</v>
      </c>
      <c r="Y17" s="5" t="s">
        <v>10</v>
      </c>
    </row>
    <row r="19" spans="1:25" s="2" customFormat="1" ht="22.5" customHeight="1" x14ac:dyDescent="0.15">
      <c r="A19" s="2" t="s">
        <v>12</v>
      </c>
      <c r="B19" s="125" t="s">
        <v>100</v>
      </c>
      <c r="C19" s="125"/>
      <c r="D19" s="125"/>
      <c r="E19" s="125"/>
      <c r="F19" s="125"/>
      <c r="G19" s="125"/>
      <c r="H19" s="125"/>
      <c r="I19" s="3"/>
      <c r="J19" s="105"/>
      <c r="K19" s="105"/>
      <c r="L19" s="105"/>
      <c r="M19" s="105"/>
      <c r="N19" s="3"/>
      <c r="O19" s="3"/>
      <c r="P19" s="105"/>
      <c r="Q19" s="105"/>
      <c r="R19" s="105"/>
      <c r="S19" s="105"/>
      <c r="T19" s="105"/>
      <c r="U19" s="105"/>
      <c r="V19" s="4" t="s">
        <v>8</v>
      </c>
      <c r="W19" s="3">
        <v>120</v>
      </c>
      <c r="X19" s="3" t="s">
        <v>27</v>
      </c>
      <c r="Y19" s="5" t="s">
        <v>10</v>
      </c>
    </row>
    <row r="20" spans="1:25" ht="14.25" thickBot="1" x14ac:dyDescent="0.2"/>
    <row r="21" spans="1:25" ht="14.25" thickTop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s="2" customFormat="1" ht="22.5" customHeight="1" x14ac:dyDescent="0.15">
      <c r="B22" s="125" t="s">
        <v>151</v>
      </c>
      <c r="C22" s="125"/>
      <c r="D22" s="2" t="s">
        <v>8</v>
      </c>
      <c r="F22" s="2" t="s">
        <v>9</v>
      </c>
      <c r="H22" s="2" t="s">
        <v>10</v>
      </c>
    </row>
    <row r="24" spans="1:25" s="2" customFormat="1" ht="22.5" customHeight="1" x14ac:dyDescent="0.15">
      <c r="A24" s="2" t="s">
        <v>11</v>
      </c>
      <c r="B24" s="125" t="s">
        <v>100</v>
      </c>
      <c r="C24" s="125"/>
      <c r="D24" s="125"/>
      <c r="E24" s="125"/>
      <c r="F24" s="125"/>
      <c r="G24" s="125"/>
      <c r="H24" s="125"/>
      <c r="I24" s="3"/>
      <c r="J24" s="105"/>
      <c r="K24" s="105"/>
      <c r="L24" s="105"/>
      <c r="M24" s="105"/>
      <c r="N24" s="3"/>
      <c r="O24" s="3"/>
      <c r="P24" s="105"/>
      <c r="Q24" s="105"/>
      <c r="R24" s="105"/>
      <c r="S24" s="105"/>
      <c r="T24" s="105"/>
      <c r="U24" s="105"/>
      <c r="V24" s="4" t="s">
        <v>8</v>
      </c>
      <c r="W24" s="3">
        <v>120</v>
      </c>
      <c r="X24" s="3" t="s">
        <v>27</v>
      </c>
      <c r="Y24" s="5" t="s">
        <v>10</v>
      </c>
    </row>
    <row r="26" spans="1:25" s="2" customFormat="1" ht="22.5" customHeight="1" x14ac:dyDescent="0.15">
      <c r="A26" s="2" t="s">
        <v>12</v>
      </c>
      <c r="B26" s="128" t="s">
        <v>56</v>
      </c>
      <c r="C26" s="128"/>
      <c r="D26" s="128"/>
      <c r="E26" s="128"/>
      <c r="F26" s="128"/>
      <c r="G26" s="128"/>
      <c r="H26" s="128"/>
      <c r="I26" s="3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4" t="s">
        <v>8</v>
      </c>
      <c r="W26" s="3">
        <v>30</v>
      </c>
      <c r="X26" s="3" t="s">
        <v>27</v>
      </c>
      <c r="Y26" s="5" t="s">
        <v>10</v>
      </c>
    </row>
    <row r="27" spans="1:25" x14ac:dyDescent="0.15">
      <c r="C27" s="104"/>
      <c r="D27" s="104"/>
      <c r="E27" s="104"/>
      <c r="F27" s="104"/>
      <c r="G27" s="104"/>
      <c r="H27" s="104"/>
      <c r="J27" s="122"/>
      <c r="K27" s="122"/>
      <c r="L27" s="122"/>
      <c r="M27" s="122"/>
      <c r="N27" s="39"/>
      <c r="O27" s="39"/>
      <c r="P27" s="122"/>
      <c r="Q27" s="122"/>
      <c r="R27" s="122"/>
      <c r="S27" s="122"/>
      <c r="T27" s="122"/>
      <c r="U27" s="122"/>
      <c r="V27" s="1"/>
    </row>
    <row r="28" spans="1:25" s="2" customFormat="1" ht="22.5" customHeight="1" x14ac:dyDescent="0.15">
      <c r="A28" s="2" t="s">
        <v>13</v>
      </c>
      <c r="B28" s="125" t="s">
        <v>31</v>
      </c>
      <c r="C28" s="125"/>
      <c r="D28" s="125"/>
      <c r="E28" s="125"/>
      <c r="F28" s="125"/>
      <c r="G28" s="125"/>
      <c r="H28" s="125"/>
      <c r="I28" s="3" t="s">
        <v>24</v>
      </c>
      <c r="J28" s="129" t="s">
        <v>210</v>
      </c>
      <c r="K28" s="129"/>
      <c r="L28" s="129"/>
      <c r="M28" s="18">
        <f>N12*1000</f>
        <v>0</v>
      </c>
      <c r="N28" s="105" t="s">
        <v>61</v>
      </c>
      <c r="O28" s="105"/>
      <c r="P28" s="127" t="s">
        <v>71</v>
      </c>
      <c r="Q28" s="127"/>
      <c r="R28" s="127"/>
      <c r="S28" s="127"/>
      <c r="T28" s="127"/>
      <c r="U28" s="127"/>
      <c r="V28" s="4" t="s">
        <v>8</v>
      </c>
      <c r="W28" s="3">
        <v>30</v>
      </c>
      <c r="X28" s="3" t="s">
        <v>27</v>
      </c>
      <c r="Y28" s="5" t="s">
        <v>10</v>
      </c>
    </row>
    <row r="29" spans="1:25" x14ac:dyDescent="0.15">
      <c r="C29" s="104"/>
      <c r="D29" s="104"/>
      <c r="E29" s="104"/>
      <c r="F29" s="104"/>
      <c r="G29" s="104"/>
      <c r="H29" s="104"/>
      <c r="J29" s="122"/>
      <c r="K29" s="122"/>
      <c r="L29" s="122"/>
      <c r="M29" s="122"/>
      <c r="N29" s="39"/>
      <c r="O29" s="39"/>
      <c r="P29" s="122"/>
      <c r="Q29" s="122"/>
      <c r="R29" s="122"/>
      <c r="S29" s="122"/>
      <c r="T29" s="122"/>
      <c r="U29" s="122"/>
      <c r="V29" s="1"/>
    </row>
    <row r="30" spans="1:25" s="2" customFormat="1" ht="22.5" customHeight="1" x14ac:dyDescent="0.15">
      <c r="A30" s="2" t="s">
        <v>14</v>
      </c>
      <c r="B30" s="125" t="s">
        <v>100</v>
      </c>
      <c r="C30" s="125"/>
      <c r="D30" s="125"/>
      <c r="E30" s="125"/>
      <c r="F30" s="125"/>
      <c r="G30" s="125"/>
      <c r="H30" s="125"/>
      <c r="I30" s="3"/>
      <c r="J30" s="105"/>
      <c r="K30" s="105"/>
      <c r="L30" s="105"/>
      <c r="M30" s="105"/>
      <c r="N30" s="3"/>
      <c r="O30" s="3"/>
      <c r="P30" s="105"/>
      <c r="Q30" s="105"/>
      <c r="R30" s="105"/>
      <c r="S30" s="105"/>
      <c r="T30" s="105"/>
      <c r="U30" s="105"/>
      <c r="V30" s="4" t="s">
        <v>8</v>
      </c>
      <c r="W30" s="3">
        <v>150</v>
      </c>
      <c r="X30" s="3" t="s">
        <v>27</v>
      </c>
      <c r="Y30" s="5" t="s">
        <v>10</v>
      </c>
    </row>
    <row r="32" spans="1:25" s="2" customFormat="1" ht="22.5" customHeight="1" x14ac:dyDescent="0.15">
      <c r="A32" s="2" t="s">
        <v>141</v>
      </c>
      <c r="B32" s="125" t="s">
        <v>100</v>
      </c>
      <c r="C32" s="125"/>
      <c r="D32" s="125"/>
      <c r="E32" s="125"/>
      <c r="F32" s="125"/>
      <c r="G32" s="125"/>
      <c r="H32" s="125"/>
      <c r="I32" s="3"/>
      <c r="J32" s="105"/>
      <c r="K32" s="105"/>
      <c r="L32" s="105"/>
      <c r="M32" s="105"/>
      <c r="N32" s="3"/>
      <c r="O32" s="3"/>
      <c r="P32" s="105"/>
      <c r="Q32" s="105"/>
      <c r="R32" s="105"/>
      <c r="S32" s="105"/>
      <c r="T32" s="105"/>
      <c r="U32" s="105"/>
      <c r="V32" s="4" t="s">
        <v>8</v>
      </c>
      <c r="W32" s="3">
        <v>150</v>
      </c>
      <c r="X32" s="3" t="s">
        <v>27</v>
      </c>
      <c r="Y32" s="5" t="s">
        <v>10</v>
      </c>
    </row>
    <row r="33" spans="1:25" ht="14.25" thickBot="1" x14ac:dyDescent="0.2"/>
    <row r="34" spans="1:25" ht="14.25" thickTop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2" customFormat="1" ht="18.75" customHeight="1" x14ac:dyDescent="0.15">
      <c r="B35" s="125" t="s">
        <v>20</v>
      </c>
      <c r="C35" s="125"/>
      <c r="D35" s="2" t="s">
        <v>8</v>
      </c>
      <c r="F35" s="2" t="s">
        <v>9</v>
      </c>
      <c r="H35" s="2" t="s">
        <v>10</v>
      </c>
    </row>
    <row r="36" spans="1:25" s="2" customFormat="1" ht="22.5" customHeight="1" x14ac:dyDescent="0.15">
      <c r="A36" s="2" t="s">
        <v>11</v>
      </c>
      <c r="B36" s="125" t="s">
        <v>100</v>
      </c>
      <c r="C36" s="125"/>
      <c r="D36" s="125"/>
      <c r="E36" s="125"/>
      <c r="F36" s="125"/>
      <c r="G36" s="125"/>
      <c r="H36" s="125"/>
      <c r="I36" s="3"/>
      <c r="J36" s="105"/>
      <c r="K36" s="105"/>
      <c r="L36" s="105"/>
      <c r="M36" s="105"/>
      <c r="N36" s="3"/>
      <c r="O36" s="3"/>
      <c r="P36" s="105"/>
      <c r="Q36" s="105"/>
      <c r="R36" s="105"/>
      <c r="S36" s="105"/>
      <c r="T36" s="105"/>
      <c r="U36" s="105"/>
      <c r="V36" s="4" t="s">
        <v>8</v>
      </c>
      <c r="W36" s="3">
        <v>120</v>
      </c>
      <c r="X36" s="3" t="s">
        <v>27</v>
      </c>
      <c r="Y36" s="5" t="s">
        <v>10</v>
      </c>
    </row>
    <row r="38" spans="1:25" s="2" customFormat="1" ht="22.5" customHeight="1" x14ac:dyDescent="0.15">
      <c r="A38" s="2" t="s">
        <v>12</v>
      </c>
      <c r="B38" s="125" t="s">
        <v>100</v>
      </c>
      <c r="C38" s="125"/>
      <c r="D38" s="125"/>
      <c r="E38" s="125"/>
      <c r="F38" s="125"/>
      <c r="G38" s="125"/>
      <c r="H38" s="125"/>
      <c r="I38" s="3"/>
      <c r="J38" s="105"/>
      <c r="K38" s="105"/>
      <c r="L38" s="105"/>
      <c r="M38" s="105"/>
      <c r="N38" s="3"/>
      <c r="O38" s="3"/>
      <c r="P38" s="105"/>
      <c r="Q38" s="105"/>
      <c r="R38" s="105"/>
      <c r="S38" s="105"/>
      <c r="T38" s="105"/>
      <c r="U38" s="105"/>
      <c r="V38" s="4" t="s">
        <v>8</v>
      </c>
      <c r="W38" s="3">
        <v>120</v>
      </c>
      <c r="X38" s="3" t="s">
        <v>27</v>
      </c>
      <c r="Y38" s="5" t="s">
        <v>10</v>
      </c>
    </row>
    <row r="40" spans="1:25" s="2" customFormat="1" ht="22.5" customHeight="1" x14ac:dyDescent="0.15">
      <c r="A40" s="2" t="s">
        <v>13</v>
      </c>
      <c r="B40" s="128" t="s">
        <v>56</v>
      </c>
      <c r="C40" s="128"/>
      <c r="D40" s="128"/>
      <c r="E40" s="128"/>
      <c r="F40" s="128"/>
      <c r="G40" s="128"/>
      <c r="H40" s="128"/>
      <c r="I40" s="3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4" t="s">
        <v>8</v>
      </c>
      <c r="W40" s="3">
        <v>30</v>
      </c>
      <c r="X40" s="3" t="s">
        <v>27</v>
      </c>
      <c r="Y40" s="5" t="s">
        <v>10</v>
      </c>
    </row>
    <row r="42" spans="1:25" s="2" customFormat="1" ht="22.5" customHeight="1" x14ac:dyDescent="0.15">
      <c r="A42" s="2" t="s">
        <v>14</v>
      </c>
      <c r="B42" s="126" t="s">
        <v>142</v>
      </c>
      <c r="C42" s="126"/>
      <c r="D42" s="126"/>
      <c r="E42" s="126"/>
      <c r="F42" s="126"/>
      <c r="G42" s="126"/>
      <c r="H42" s="126"/>
      <c r="I42" s="3" t="s">
        <v>24</v>
      </c>
      <c r="J42" s="127" t="s">
        <v>143</v>
      </c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4" t="s">
        <v>8</v>
      </c>
      <c r="W42" s="105" t="s">
        <v>144</v>
      </c>
      <c r="X42" s="105"/>
      <c r="Y42" s="5" t="s">
        <v>10</v>
      </c>
    </row>
    <row r="43" spans="1:25" x14ac:dyDescent="0.15">
      <c r="C43" s="104"/>
      <c r="D43" s="104"/>
      <c r="E43" s="104"/>
      <c r="F43" s="104"/>
      <c r="G43" s="104"/>
      <c r="H43" s="104"/>
      <c r="J43" s="122"/>
      <c r="K43" s="122"/>
      <c r="L43" s="122"/>
      <c r="M43" s="122"/>
      <c r="N43" s="39"/>
      <c r="O43" s="39"/>
      <c r="P43" s="122"/>
      <c r="Q43" s="122"/>
      <c r="R43" s="122"/>
      <c r="S43" s="122"/>
      <c r="T43" s="122"/>
      <c r="U43" s="122"/>
      <c r="V43" s="1"/>
    </row>
    <row r="44" spans="1:25" s="2" customFormat="1" ht="22.5" customHeight="1" x14ac:dyDescent="0.15">
      <c r="A44" s="2" t="s">
        <v>15</v>
      </c>
      <c r="B44" s="125" t="s">
        <v>29</v>
      </c>
      <c r="C44" s="125"/>
      <c r="D44" s="125"/>
      <c r="E44" s="125"/>
      <c r="F44" s="125"/>
      <c r="G44" s="125"/>
      <c r="H44" s="125"/>
      <c r="I44" s="3" t="s">
        <v>24</v>
      </c>
      <c r="J44" s="129" t="s">
        <v>145</v>
      </c>
      <c r="K44" s="129"/>
      <c r="L44" s="129"/>
      <c r="M44" s="18">
        <f>N12*70</f>
        <v>0</v>
      </c>
      <c r="N44" s="105" t="s">
        <v>61</v>
      </c>
      <c r="O44" s="105"/>
      <c r="P44" s="127" t="s">
        <v>146</v>
      </c>
      <c r="Q44" s="127"/>
      <c r="R44" s="127"/>
      <c r="S44" s="127"/>
      <c r="T44" s="127"/>
      <c r="U44" s="127"/>
      <c r="V44" s="4" t="s">
        <v>8</v>
      </c>
      <c r="W44" s="3">
        <v>180</v>
      </c>
      <c r="X44" s="3" t="s">
        <v>27</v>
      </c>
      <c r="Y44" s="5" t="s">
        <v>10</v>
      </c>
    </row>
    <row r="46" spans="1:25" s="2" customFormat="1" ht="22.5" customHeight="1" x14ac:dyDescent="0.15">
      <c r="A46" s="2" t="s">
        <v>16</v>
      </c>
      <c r="B46" s="128" t="s">
        <v>147</v>
      </c>
      <c r="C46" s="128"/>
      <c r="D46" s="128"/>
      <c r="E46" s="128"/>
      <c r="F46" s="128"/>
      <c r="G46" s="128"/>
      <c r="H46" s="128"/>
      <c r="I46" s="3" t="s">
        <v>148</v>
      </c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4" t="s">
        <v>8</v>
      </c>
      <c r="W46" s="105" t="s">
        <v>149</v>
      </c>
      <c r="X46" s="105"/>
      <c r="Y46" s="5" t="s">
        <v>10</v>
      </c>
    </row>
    <row r="48" spans="1:25" s="2" customFormat="1" ht="22.5" customHeight="1" x14ac:dyDescent="0.15">
      <c r="A48" s="2" t="s">
        <v>17</v>
      </c>
      <c r="B48" s="125" t="s">
        <v>100</v>
      </c>
      <c r="C48" s="125"/>
      <c r="D48" s="125"/>
      <c r="E48" s="125"/>
      <c r="F48" s="125"/>
      <c r="G48" s="125"/>
      <c r="H48" s="125"/>
      <c r="I48" s="3"/>
      <c r="J48" s="105"/>
      <c r="K48" s="105"/>
      <c r="L48" s="105"/>
      <c r="M48" s="105"/>
      <c r="N48" s="3"/>
      <c r="O48" s="3"/>
      <c r="P48" s="105"/>
      <c r="Q48" s="105"/>
      <c r="R48" s="105"/>
      <c r="S48" s="105"/>
      <c r="T48" s="105"/>
      <c r="U48" s="105"/>
      <c r="V48" s="4" t="s">
        <v>8</v>
      </c>
      <c r="W48" s="3">
        <v>150</v>
      </c>
      <c r="X48" s="3" t="s">
        <v>27</v>
      </c>
      <c r="Y48" s="5" t="s">
        <v>10</v>
      </c>
    </row>
    <row r="50" spans="1:25" s="2" customFormat="1" ht="22.5" customHeight="1" x14ac:dyDescent="0.15">
      <c r="A50" s="2" t="s">
        <v>18</v>
      </c>
      <c r="B50" s="125" t="s">
        <v>100</v>
      </c>
      <c r="C50" s="125"/>
      <c r="D50" s="125"/>
      <c r="E50" s="125"/>
      <c r="F50" s="125"/>
      <c r="G50" s="125"/>
      <c r="H50" s="125"/>
      <c r="I50" s="3"/>
      <c r="J50" s="105"/>
      <c r="K50" s="105"/>
      <c r="L50" s="105"/>
      <c r="M50" s="105"/>
      <c r="N50" s="3"/>
      <c r="O50" s="3"/>
      <c r="P50" s="105"/>
      <c r="Q50" s="105"/>
      <c r="R50" s="105"/>
      <c r="S50" s="105"/>
      <c r="T50" s="105"/>
      <c r="U50" s="105"/>
      <c r="V50" s="4" t="s">
        <v>8</v>
      </c>
      <c r="W50" s="3">
        <v>150</v>
      </c>
      <c r="X50" s="3" t="s">
        <v>27</v>
      </c>
      <c r="Y50" s="5" t="s">
        <v>10</v>
      </c>
    </row>
    <row r="51" spans="1:25" ht="14.25" thickBot="1" x14ac:dyDescent="0.2">
      <c r="C51" s="104"/>
      <c r="D51" s="104"/>
      <c r="E51" s="104"/>
      <c r="F51" s="104"/>
      <c r="G51" s="104"/>
      <c r="H51" s="104"/>
      <c r="J51" s="122"/>
      <c r="K51" s="122"/>
      <c r="L51" s="122"/>
      <c r="M51" s="122"/>
      <c r="N51" s="39"/>
      <c r="O51" s="39"/>
      <c r="P51" s="122"/>
      <c r="Q51" s="122"/>
      <c r="R51" s="122"/>
      <c r="S51" s="122"/>
      <c r="T51" s="122"/>
      <c r="U51" s="122"/>
      <c r="V51" s="1"/>
    </row>
    <row r="52" spans="1:25" ht="14.25" thickTop="1" x14ac:dyDescent="0.15">
      <c r="A52" s="15"/>
      <c r="B52" s="15"/>
      <c r="C52" s="51"/>
      <c r="D52" s="51"/>
      <c r="E52" s="51"/>
      <c r="F52" s="51"/>
      <c r="G52" s="51"/>
      <c r="H52" s="51"/>
      <c r="I52" s="15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1"/>
      <c r="W52" s="15"/>
      <c r="X52" s="15"/>
      <c r="Y52" s="15"/>
    </row>
    <row r="53" spans="1:25" s="2" customFormat="1" ht="22.5" customHeight="1" x14ac:dyDescent="0.15">
      <c r="B53" s="125" t="s">
        <v>150</v>
      </c>
      <c r="C53" s="125"/>
      <c r="D53" s="2" t="s">
        <v>8</v>
      </c>
      <c r="F53" s="2" t="s">
        <v>9</v>
      </c>
      <c r="H53" s="2" t="s">
        <v>10</v>
      </c>
    </row>
    <row r="55" spans="1:25" s="2" customFormat="1" ht="22.5" customHeight="1" x14ac:dyDescent="0.15">
      <c r="A55" s="2" t="s">
        <v>11</v>
      </c>
      <c r="B55" s="125" t="s">
        <v>100</v>
      </c>
      <c r="C55" s="125"/>
      <c r="D55" s="125"/>
      <c r="E55" s="125"/>
      <c r="F55" s="125"/>
      <c r="G55" s="125"/>
      <c r="H55" s="125"/>
      <c r="I55" s="3"/>
      <c r="J55" s="105"/>
      <c r="K55" s="105"/>
      <c r="L55" s="105"/>
      <c r="M55" s="105"/>
      <c r="N55" s="3"/>
      <c r="O55" s="3"/>
      <c r="P55" s="105"/>
      <c r="Q55" s="105"/>
      <c r="R55" s="105"/>
      <c r="S55" s="105"/>
      <c r="T55" s="105"/>
      <c r="U55" s="105"/>
      <c r="V55" s="4" t="s">
        <v>8</v>
      </c>
      <c r="W55" s="3">
        <v>120</v>
      </c>
      <c r="X55" s="3" t="s">
        <v>27</v>
      </c>
      <c r="Y55" s="5" t="s">
        <v>10</v>
      </c>
    </row>
    <row r="57" spans="1:25" s="2" customFormat="1" ht="22.5" customHeight="1" x14ac:dyDescent="0.15">
      <c r="A57" s="2" t="s">
        <v>12</v>
      </c>
      <c r="B57" s="125" t="s">
        <v>100</v>
      </c>
      <c r="C57" s="125"/>
      <c r="D57" s="125"/>
      <c r="E57" s="125"/>
      <c r="F57" s="125"/>
      <c r="G57" s="125"/>
      <c r="H57" s="125"/>
      <c r="I57" s="3"/>
      <c r="J57" s="105"/>
      <c r="K57" s="105"/>
      <c r="L57" s="105"/>
      <c r="M57" s="105"/>
      <c r="N57" s="3"/>
      <c r="O57" s="3"/>
      <c r="P57" s="105"/>
      <c r="Q57" s="105"/>
      <c r="R57" s="105"/>
      <c r="S57" s="105"/>
      <c r="T57" s="105"/>
      <c r="U57" s="105"/>
      <c r="V57" s="4" t="s">
        <v>8</v>
      </c>
      <c r="W57" s="3">
        <v>120</v>
      </c>
      <c r="X57" s="3" t="s">
        <v>27</v>
      </c>
      <c r="Y57" s="5" t="s">
        <v>10</v>
      </c>
    </row>
    <row r="58" spans="1:25" ht="14.25" thickBot="1" x14ac:dyDescent="0.2">
      <c r="C58" s="104"/>
      <c r="D58" s="104"/>
      <c r="E58" s="104"/>
      <c r="F58" s="104"/>
      <c r="G58" s="104"/>
      <c r="H58" s="104"/>
      <c r="J58" s="122"/>
      <c r="K58" s="122"/>
      <c r="L58" s="122"/>
      <c r="M58" s="122"/>
      <c r="N58" s="39"/>
      <c r="O58" s="39"/>
      <c r="P58" s="122"/>
      <c r="Q58" s="122"/>
      <c r="R58" s="122"/>
      <c r="S58" s="122"/>
      <c r="T58" s="122"/>
      <c r="U58" s="122"/>
      <c r="V58" s="1"/>
    </row>
    <row r="59" spans="1:25" ht="14.25" thickTop="1" x14ac:dyDescent="0.15">
      <c r="A59" s="15"/>
      <c r="B59" s="15"/>
      <c r="C59" s="51"/>
      <c r="D59" s="51"/>
      <c r="E59" s="51"/>
      <c r="F59" s="51"/>
      <c r="G59" s="51"/>
      <c r="H59" s="51"/>
      <c r="I59" s="15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1"/>
      <c r="W59" s="15"/>
      <c r="X59" s="15"/>
      <c r="Y59" s="15"/>
    </row>
    <row r="60" spans="1:25" x14ac:dyDescent="0.15">
      <c r="C60" s="104" t="s">
        <v>85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</row>
    <row r="62" spans="1:25" x14ac:dyDescent="0.15">
      <c r="C62" s="104" t="s">
        <v>22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"/>
      <c r="R62" s="1"/>
    </row>
  </sheetData>
  <protectedRanges>
    <protectedRange sqref="F9 E11:E12 N11 E15 G15 E35 G35 E22 G22 E53 G53" name="範囲1"/>
  </protectedRanges>
  <mergeCells count="96">
    <mergeCell ref="J12:M12"/>
    <mergeCell ref="N12:P12"/>
    <mergeCell ref="C27:H27"/>
    <mergeCell ref="J27:M27"/>
    <mergeCell ref="P27:U27"/>
    <mergeCell ref="B15:C15"/>
    <mergeCell ref="J24:M24"/>
    <mergeCell ref="P24:U24"/>
    <mergeCell ref="Q12:R12"/>
    <mergeCell ref="I13:R13"/>
    <mergeCell ref="B26:H26"/>
    <mergeCell ref="J26:O26"/>
    <mergeCell ref="P26:U26"/>
    <mergeCell ref="C12:D12"/>
    <mergeCell ref="E12:H12"/>
    <mergeCell ref="J17:M17"/>
    <mergeCell ref="Q11:R11"/>
    <mergeCell ref="W2:Y2"/>
    <mergeCell ref="C3:U5"/>
    <mergeCell ref="F7:G7"/>
    <mergeCell ref="H7:M7"/>
    <mergeCell ref="Q7:V7"/>
    <mergeCell ref="C8:I8"/>
    <mergeCell ref="C9:D9"/>
    <mergeCell ref="F9:N9"/>
    <mergeCell ref="C11:D11"/>
    <mergeCell ref="E11:H11"/>
    <mergeCell ref="J11:M11"/>
    <mergeCell ref="N11:P11"/>
    <mergeCell ref="E6:I6"/>
    <mergeCell ref="P17:U17"/>
    <mergeCell ref="B17:H17"/>
    <mergeCell ref="B19:H19"/>
    <mergeCell ref="B35:C35"/>
    <mergeCell ref="J36:M36"/>
    <mergeCell ref="P36:U36"/>
    <mergeCell ref="B36:H36"/>
    <mergeCell ref="B28:H28"/>
    <mergeCell ref="J28:L28"/>
    <mergeCell ref="N28:O28"/>
    <mergeCell ref="P28:U28"/>
    <mergeCell ref="P30:U30"/>
    <mergeCell ref="J32:M32"/>
    <mergeCell ref="P32:U32"/>
    <mergeCell ref="B30:H30"/>
    <mergeCell ref="C29:H29"/>
    <mergeCell ref="C62:P62"/>
    <mergeCell ref="B55:H55"/>
    <mergeCell ref="J55:M55"/>
    <mergeCell ref="P55:U55"/>
    <mergeCell ref="B57:H57"/>
    <mergeCell ref="J57:M57"/>
    <mergeCell ref="P57:U57"/>
    <mergeCell ref="C58:H58"/>
    <mergeCell ref="J58:M58"/>
    <mergeCell ref="P58:U58"/>
    <mergeCell ref="C60:S60"/>
    <mergeCell ref="B40:H40"/>
    <mergeCell ref="B38:H38"/>
    <mergeCell ref="J19:M19"/>
    <mergeCell ref="P19:U19"/>
    <mergeCell ref="B22:C22"/>
    <mergeCell ref="B24:H24"/>
    <mergeCell ref="J40:O40"/>
    <mergeCell ref="P40:U40"/>
    <mergeCell ref="J38:M38"/>
    <mergeCell ref="P38:U38"/>
    <mergeCell ref="J29:M29"/>
    <mergeCell ref="P29:U29"/>
    <mergeCell ref="J30:M30"/>
    <mergeCell ref="B32:H32"/>
    <mergeCell ref="B53:C53"/>
    <mergeCell ref="W42:X42"/>
    <mergeCell ref="P43:U43"/>
    <mergeCell ref="P42:U42"/>
    <mergeCell ref="C51:H51"/>
    <mergeCell ref="J51:M51"/>
    <mergeCell ref="P51:U51"/>
    <mergeCell ref="B46:H46"/>
    <mergeCell ref="J46:O46"/>
    <mergeCell ref="P46:U46"/>
    <mergeCell ref="W46:X46"/>
    <mergeCell ref="B48:H48"/>
    <mergeCell ref="J48:M48"/>
    <mergeCell ref="B44:H44"/>
    <mergeCell ref="J44:L44"/>
    <mergeCell ref="N44:O44"/>
    <mergeCell ref="P48:U48"/>
    <mergeCell ref="B50:H50"/>
    <mergeCell ref="J50:M50"/>
    <mergeCell ref="B42:H42"/>
    <mergeCell ref="J42:O42"/>
    <mergeCell ref="P50:U50"/>
    <mergeCell ref="P44:U44"/>
    <mergeCell ref="C43:H43"/>
    <mergeCell ref="J43:M43"/>
  </mergeCells>
  <phoneticPr fontId="1"/>
  <dataValidations disablePrompts="1" count="1">
    <dataValidation allowBlank="1" showInputMessage="1" sqref="J42:O42 B46:H46" xr:uid="{00000000-0002-0000-0300-000000000000}"/>
  </dataValidations>
  <hyperlinks>
    <hyperlink ref="W2:Y2" location="目次!A1" display="戻る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209550</xdr:rowOff>
                  </from>
                  <to>
                    <xdr:col>19</xdr:col>
                    <xdr:colOff>28575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8" r:id="rId5" name="Check Box 2">
              <controlPr defaultSize="0" autoFill="0" autoLine="0" autoPict="0">
                <anchor moveWithCells="1">
                  <from>
                    <xdr:col>20</xdr:col>
                    <xdr:colOff>47625</xdr:colOff>
                    <xdr:row>5</xdr:row>
                    <xdr:rowOff>200025</xdr:rowOff>
                  </from>
                  <to>
                    <xdr:col>21</xdr:col>
                    <xdr:colOff>85725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0300-000001000000}">
          <x14:formula1>
            <xm:f>MST!$D$4:$D$17</xm:f>
          </x14:formula1>
          <xm:sqref>P26:U26 P40:U40 P36:U36 P17:U17 P19:U19 P24:U24 P30:U30 P32:U32 P38:U38 P42:U42 P46:U46 P48:U48 P50:U50 P55:U55 P57:U57</xm:sqref>
        </x14:dataValidation>
        <x14:dataValidation type="list" allowBlank="1" showInputMessage="1" showErrorMessage="1" xr:uid="{00000000-0002-0000-0300-000002000000}">
          <x14:formula1>
            <xm:f>MST!$F$4:$F$17</xm:f>
          </x14:formula1>
          <xm:sqref>J26:L26 J40:L40 J46:L46</xm:sqref>
        </x14:dataValidation>
        <x14:dataValidation type="list" allowBlank="1" showInputMessage="1" showErrorMessage="1" xr:uid="{00000000-0002-0000-0300-000003000000}">
          <x14:formula1>
            <xm:f>MST!$B$4:$B$17</xm:f>
          </x14:formula1>
          <xm:sqref>B26 B40 B28:H28 B17:H17 B19:H19 B24:H24 B30:H30 B32:H32 B36:H36 B38:H38 B44:H44 B48:H48 B50:H50 B55:H55 B57:H57</xm:sqref>
        </x14:dataValidation>
        <x14:dataValidation type="list" allowBlank="1" showInputMessage="1" showErrorMessage="1" xr:uid="{00000000-0002-0000-0300-000004000000}">
          <x14:formula1>
            <xm:f>MST!$B$22:$B$26</xm:f>
          </x14:formula1>
          <xm:sqref>C8:I8</xm:sqref>
        </x14:dataValidation>
        <x14:dataValidation type="list" allowBlank="1" showInputMessage="1" xr:uid="{00000000-0002-0000-0300-000005000000}">
          <x14:formula1>
            <xm:f>MST!$F$4:$F$17</xm:f>
          </x14:formula1>
          <xm:sqref>B42:H42</xm:sqref>
        </x14:dataValidation>
        <x14:dataValidation type="list" allowBlank="1" showInputMessage="1" xr:uid="{00000000-0002-0000-0300-000006000000}">
          <x14:formula1>
            <xm:f>目次!$F$28:$F$40</xm:f>
          </x14:formula1>
          <xm:sqref>C3:U5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6">
    <tabColor theme="8" tint="0.79998168889431442"/>
    <pageSetUpPr fitToPage="1"/>
  </sheetPr>
  <dimension ref="A2:Y68"/>
  <sheetViews>
    <sheetView showGridLines="0" showRowColHeaders="0" zoomScale="130" zoomScaleNormal="130" zoomScalePageLayoutView="205" workbookViewId="0">
      <selection activeCell="M8" sqref="M8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5" customWidth="1"/>
    <col min="5" max="5" width="3.5" customWidth="1"/>
    <col min="6" max="6" width="2.375" customWidth="1"/>
    <col min="7" max="7" width="5" customWidth="1"/>
    <col min="8" max="8" width="2.75" customWidth="1"/>
    <col min="9" max="10" width="3.5" customWidth="1"/>
    <col min="11" max="11" width="2.5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8.37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7.75" customWidth="1"/>
    <col min="22" max="22" width="1.625" customWidth="1"/>
    <col min="23" max="23" width="4.125" customWidth="1"/>
    <col min="24" max="24" width="2.625" customWidth="1"/>
    <col min="25" max="25" width="1.125" customWidth="1"/>
  </cols>
  <sheetData>
    <row r="2" spans="1:25" x14ac:dyDescent="0.15">
      <c r="W2" s="103" t="s">
        <v>64</v>
      </c>
      <c r="X2" s="103"/>
      <c r="Y2" s="103"/>
    </row>
    <row r="3" spans="1:25" ht="13.5" customHeight="1" x14ac:dyDescent="0.15">
      <c r="C3" s="112" t="s">
        <v>92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5" ht="13.5" customHeight="1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5" ht="13.5" customHeight="1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5" ht="20.85" customHeight="1" x14ac:dyDescent="0.15">
      <c r="B6" s="73" t="s">
        <v>8</v>
      </c>
      <c r="C6" s="75"/>
      <c r="D6" s="20" t="s">
        <v>192</v>
      </c>
      <c r="E6" s="102" t="s">
        <v>74</v>
      </c>
      <c r="F6" s="102"/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1:25" ht="20.85" customHeight="1" x14ac:dyDescent="0.15">
      <c r="F7" s="114"/>
      <c r="G7" s="114"/>
      <c r="H7" s="113"/>
      <c r="I7" s="113"/>
      <c r="J7" s="113"/>
      <c r="K7" s="113"/>
      <c r="L7" s="113"/>
      <c r="M7" s="113"/>
      <c r="P7" s="1" t="s">
        <v>53</v>
      </c>
      <c r="Q7" s="104"/>
      <c r="R7" s="104"/>
      <c r="S7" s="104"/>
      <c r="T7" s="104"/>
      <c r="U7" s="104"/>
      <c r="V7" s="104"/>
    </row>
    <row r="8" spans="1:25" ht="20.85" customHeight="1" x14ac:dyDescent="0.15">
      <c r="C8" s="131"/>
      <c r="D8" s="131"/>
      <c r="E8" s="131"/>
      <c r="F8" s="131"/>
      <c r="G8" s="131"/>
      <c r="H8" s="131"/>
      <c r="I8" s="131"/>
      <c r="J8" s="1"/>
      <c r="K8" s="1"/>
      <c r="L8" s="1"/>
    </row>
    <row r="9" spans="1:25" ht="22.5" customHeight="1" x14ac:dyDescent="0.15">
      <c r="C9" s="105" t="s">
        <v>0</v>
      </c>
      <c r="D9" s="105"/>
      <c r="E9" s="11" t="s">
        <v>8</v>
      </c>
      <c r="F9" s="106"/>
      <c r="G9" s="106"/>
      <c r="H9" s="106"/>
      <c r="I9" s="106"/>
      <c r="J9" s="106"/>
      <c r="K9" s="106"/>
      <c r="L9" s="106"/>
      <c r="M9" s="106"/>
      <c r="N9" s="106"/>
      <c r="O9" s="12" t="s">
        <v>10</v>
      </c>
      <c r="P9" s="10"/>
      <c r="Q9" s="10"/>
      <c r="R9" s="10"/>
      <c r="S9" s="10"/>
      <c r="T9" s="10"/>
    </row>
    <row r="10" spans="1:25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5" ht="22.5" customHeight="1" x14ac:dyDescent="0.15">
      <c r="C11" s="111" t="s">
        <v>1</v>
      </c>
      <c r="D11" s="111"/>
      <c r="E11" s="107"/>
      <c r="F11" s="108"/>
      <c r="G11" s="108"/>
      <c r="H11" s="108"/>
      <c r="I11" s="17" t="s">
        <v>3</v>
      </c>
      <c r="J11" s="115" t="s">
        <v>5</v>
      </c>
      <c r="K11" s="132"/>
      <c r="L11" s="132"/>
      <c r="M11" s="116"/>
      <c r="N11" s="107"/>
      <c r="O11" s="108"/>
      <c r="P11" s="108"/>
      <c r="Q11" s="130" t="s">
        <v>54</v>
      </c>
      <c r="R11" s="130"/>
      <c r="S11" s="16"/>
      <c r="T11" s="10"/>
    </row>
    <row r="12" spans="1:25" ht="29.25" customHeight="1" x14ac:dyDescent="0.15">
      <c r="C12" s="111" t="s">
        <v>2</v>
      </c>
      <c r="D12" s="111"/>
      <c r="E12" s="107"/>
      <c r="F12" s="108"/>
      <c r="G12" s="108"/>
      <c r="H12" s="108"/>
      <c r="I12" s="17" t="s">
        <v>4</v>
      </c>
      <c r="J12" s="137" t="s">
        <v>66</v>
      </c>
      <c r="K12" s="138"/>
      <c r="L12" s="138"/>
      <c r="M12" s="139"/>
      <c r="N12" s="109">
        <f>E12^0.663*N11^0.4444*0.008883</f>
        <v>0</v>
      </c>
      <c r="O12" s="110"/>
      <c r="P12" s="110"/>
      <c r="Q12" s="136" t="s">
        <v>58</v>
      </c>
      <c r="R12" s="136"/>
      <c r="S12" s="16"/>
      <c r="T12" s="10"/>
    </row>
    <row r="13" spans="1:25" x14ac:dyDescent="0.15">
      <c r="I13" s="120" t="s">
        <v>68</v>
      </c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25" s="2" customFormat="1" ht="22.5" customHeight="1" x14ac:dyDescent="0.15">
      <c r="B14" s="125" t="s">
        <v>158</v>
      </c>
      <c r="C14" s="125"/>
      <c r="D14" s="2" t="s">
        <v>8</v>
      </c>
      <c r="F14" s="2" t="s">
        <v>9</v>
      </c>
      <c r="H14" s="2" t="s">
        <v>10</v>
      </c>
    </row>
    <row r="16" spans="1:25" s="2" customFormat="1" ht="22.5" customHeight="1" x14ac:dyDescent="0.15">
      <c r="A16" s="2" t="s">
        <v>11</v>
      </c>
      <c r="B16" s="125" t="s">
        <v>159</v>
      </c>
      <c r="C16" s="125"/>
      <c r="D16" s="125"/>
      <c r="E16" s="125"/>
      <c r="F16" s="125"/>
      <c r="G16" s="125"/>
      <c r="H16" s="125"/>
      <c r="I16" s="3"/>
      <c r="J16" s="105"/>
      <c r="K16" s="105"/>
      <c r="L16" s="105"/>
      <c r="M16" s="105"/>
      <c r="N16" s="3"/>
      <c r="O16" s="3"/>
      <c r="P16" s="105"/>
      <c r="Q16" s="105"/>
      <c r="R16" s="105"/>
      <c r="S16" s="105"/>
      <c r="T16" s="105"/>
      <c r="U16" s="105"/>
      <c r="V16" s="4" t="s">
        <v>8</v>
      </c>
      <c r="W16" s="3">
        <v>300</v>
      </c>
      <c r="X16" s="3" t="s">
        <v>27</v>
      </c>
      <c r="Y16" s="5" t="s">
        <v>10</v>
      </c>
    </row>
    <row r="18" spans="1:25" s="2" customFormat="1" ht="22.5" customHeight="1" x14ac:dyDescent="0.15">
      <c r="A18" s="2" t="s">
        <v>12</v>
      </c>
      <c r="B18" s="125" t="s">
        <v>56</v>
      </c>
      <c r="C18" s="125"/>
      <c r="D18" s="125"/>
      <c r="E18" s="125"/>
      <c r="F18" s="125"/>
      <c r="G18" s="125"/>
      <c r="H18" s="125"/>
      <c r="I18" s="3" t="s">
        <v>161</v>
      </c>
      <c r="J18" s="105" t="s">
        <v>57</v>
      </c>
      <c r="K18" s="105"/>
      <c r="L18" s="105"/>
      <c r="M18" s="105"/>
      <c r="N18" s="3"/>
      <c r="O18" s="3"/>
      <c r="P18" s="127" t="s">
        <v>165</v>
      </c>
      <c r="Q18" s="127"/>
      <c r="R18" s="127"/>
      <c r="S18" s="127"/>
      <c r="T18" s="127"/>
      <c r="U18" s="127"/>
      <c r="V18" s="4" t="s">
        <v>8</v>
      </c>
      <c r="W18" s="3">
        <v>30</v>
      </c>
      <c r="X18" s="3" t="s">
        <v>27</v>
      </c>
      <c r="Y18" s="5" t="s">
        <v>10</v>
      </c>
    </row>
    <row r="20" spans="1:25" s="2" customFormat="1" ht="22.5" customHeight="1" x14ac:dyDescent="0.15">
      <c r="A20" s="2" t="s">
        <v>13</v>
      </c>
      <c r="B20" s="125" t="s">
        <v>162</v>
      </c>
      <c r="C20" s="125"/>
      <c r="D20" s="125"/>
      <c r="E20" s="125"/>
      <c r="F20" s="125"/>
      <c r="G20" s="125"/>
      <c r="H20" s="125"/>
      <c r="I20" s="3" t="s">
        <v>24</v>
      </c>
      <c r="J20" s="140" t="s">
        <v>163</v>
      </c>
      <c r="K20" s="140"/>
      <c r="L20" s="140"/>
      <c r="M20" s="55">
        <f>N12*30</f>
        <v>0</v>
      </c>
      <c r="N20" s="3" t="s">
        <v>61</v>
      </c>
      <c r="O20" s="105" t="s">
        <v>182</v>
      </c>
      <c r="P20" s="105"/>
      <c r="Q20" s="105"/>
      <c r="R20" s="105"/>
      <c r="S20" s="105"/>
      <c r="T20" s="105"/>
      <c r="U20" s="105"/>
      <c r="V20" s="4" t="s">
        <v>8</v>
      </c>
      <c r="W20" s="3">
        <v>30</v>
      </c>
      <c r="X20" s="3" t="s">
        <v>27</v>
      </c>
      <c r="Y20" s="5" t="s">
        <v>10</v>
      </c>
    </row>
    <row r="21" spans="1:25" ht="14.25" thickBot="1" x14ac:dyDescent="0.2"/>
    <row r="22" spans="1:25" ht="14.25" thickTop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s="2" customFormat="1" ht="22.5" customHeight="1" x14ac:dyDescent="0.15">
      <c r="B23" s="125" t="s">
        <v>20</v>
      </c>
      <c r="C23" s="125"/>
      <c r="D23" s="2" t="s">
        <v>8</v>
      </c>
      <c r="F23" s="2" t="s">
        <v>9</v>
      </c>
      <c r="H23" s="2" t="s">
        <v>10</v>
      </c>
    </row>
    <row r="25" spans="1:25" s="2" customFormat="1" ht="22.5" customHeight="1" x14ac:dyDescent="0.15">
      <c r="A25" s="2" t="s">
        <v>11</v>
      </c>
      <c r="B25" s="125" t="s">
        <v>159</v>
      </c>
      <c r="C25" s="125"/>
      <c r="D25" s="125"/>
      <c r="E25" s="125"/>
      <c r="F25" s="125"/>
      <c r="G25" s="125"/>
      <c r="H25" s="125"/>
      <c r="I25" s="3"/>
      <c r="J25" s="105"/>
      <c r="K25" s="105"/>
      <c r="L25" s="105"/>
      <c r="M25" s="105"/>
      <c r="N25" s="3"/>
      <c r="O25" s="3"/>
      <c r="P25" s="105"/>
      <c r="Q25" s="105"/>
      <c r="R25" s="105"/>
      <c r="S25" s="105"/>
      <c r="T25" s="105"/>
      <c r="U25" s="105"/>
      <c r="V25" s="4" t="s">
        <v>8</v>
      </c>
      <c r="W25" s="3">
        <v>100</v>
      </c>
      <c r="X25" s="3" t="s">
        <v>27</v>
      </c>
      <c r="Y25" s="5" t="s">
        <v>10</v>
      </c>
    </row>
    <row r="27" spans="1:25" s="2" customFormat="1" ht="22.5" customHeight="1" x14ac:dyDescent="0.15">
      <c r="B27" s="125" t="s">
        <v>33</v>
      </c>
      <c r="C27" s="125"/>
      <c r="D27" s="125"/>
      <c r="E27" s="125"/>
      <c r="F27" s="125"/>
      <c r="G27" s="125"/>
      <c r="H27" s="125"/>
      <c r="I27" s="3" t="s">
        <v>168</v>
      </c>
      <c r="J27" s="105" t="s">
        <v>191</v>
      </c>
      <c r="K27" s="105"/>
      <c r="L27" s="105"/>
      <c r="M27" s="57">
        <f>N12*3</f>
        <v>0</v>
      </c>
      <c r="N27" s="3" t="s">
        <v>61</v>
      </c>
      <c r="O27" s="3"/>
      <c r="P27" s="126" t="s">
        <v>170</v>
      </c>
      <c r="Q27" s="126"/>
      <c r="R27" s="126"/>
      <c r="S27" s="126"/>
      <c r="T27" s="126"/>
      <c r="U27" s="126"/>
      <c r="V27" s="4" t="s">
        <v>8</v>
      </c>
      <c r="W27" s="105" t="s">
        <v>172</v>
      </c>
      <c r="X27" s="105"/>
      <c r="Y27" s="5" t="s">
        <v>10</v>
      </c>
    </row>
    <row r="28" spans="1:25" x14ac:dyDescent="0.15">
      <c r="P28" s="62"/>
      <c r="Q28" s="62"/>
      <c r="R28" s="62"/>
      <c r="S28" s="62"/>
      <c r="T28" s="62"/>
      <c r="U28" s="62"/>
    </row>
    <row r="29" spans="1:25" s="2" customFormat="1" ht="22.5" customHeight="1" x14ac:dyDescent="0.15">
      <c r="B29" s="125" t="s">
        <v>33</v>
      </c>
      <c r="C29" s="125"/>
      <c r="D29" s="125"/>
      <c r="E29" s="125"/>
      <c r="F29" s="125"/>
      <c r="G29" s="125"/>
      <c r="H29" s="125"/>
      <c r="I29" s="3" t="s">
        <v>168</v>
      </c>
      <c r="J29" s="105" t="s">
        <v>169</v>
      </c>
      <c r="K29" s="105"/>
      <c r="L29" s="105"/>
      <c r="M29" s="55">
        <f>N12*30</f>
        <v>0</v>
      </c>
      <c r="N29" s="3" t="s">
        <v>61</v>
      </c>
      <c r="O29" s="3"/>
      <c r="P29" s="126" t="s">
        <v>170</v>
      </c>
      <c r="Q29" s="126"/>
      <c r="R29" s="126"/>
      <c r="S29" s="126"/>
      <c r="T29" s="126"/>
      <c r="U29" s="126"/>
      <c r="V29" s="4" t="s">
        <v>8</v>
      </c>
      <c r="W29" s="105" t="s">
        <v>172</v>
      </c>
      <c r="X29" s="105"/>
      <c r="Y29" s="5" t="s">
        <v>10</v>
      </c>
    </row>
    <row r="31" spans="1:25" s="2" customFormat="1" ht="22.5" customHeight="1" x14ac:dyDescent="0.15">
      <c r="A31" s="2" t="s">
        <v>167</v>
      </c>
      <c r="B31" s="125" t="s">
        <v>159</v>
      </c>
      <c r="C31" s="125"/>
      <c r="D31" s="125"/>
      <c r="E31" s="125"/>
      <c r="F31" s="125"/>
      <c r="G31" s="125"/>
      <c r="H31" s="125"/>
      <c r="I31" s="3"/>
      <c r="J31" s="105"/>
      <c r="K31" s="105"/>
      <c r="L31" s="105"/>
      <c r="M31" s="105"/>
      <c r="N31" s="3"/>
      <c r="O31" s="3"/>
      <c r="P31" s="105"/>
      <c r="Q31" s="105"/>
      <c r="R31" s="105"/>
      <c r="S31" s="105"/>
      <c r="T31" s="105"/>
      <c r="U31" s="105"/>
      <c r="V31" s="4" t="s">
        <v>8</v>
      </c>
      <c r="W31" s="3">
        <v>100</v>
      </c>
      <c r="X31" s="3" t="s">
        <v>27</v>
      </c>
      <c r="Y31" s="5" t="s">
        <v>10</v>
      </c>
    </row>
    <row r="33" spans="1:25" s="2" customFormat="1" ht="22.5" customHeight="1" x14ac:dyDescent="0.15">
      <c r="A33" s="2" t="s">
        <v>166</v>
      </c>
      <c r="B33" s="125" t="s">
        <v>159</v>
      </c>
      <c r="C33" s="125"/>
      <c r="D33" s="125"/>
      <c r="E33" s="125"/>
      <c r="F33" s="125"/>
      <c r="G33" s="125"/>
      <c r="H33" s="125"/>
      <c r="I33" s="3"/>
      <c r="J33" s="105"/>
      <c r="K33" s="105"/>
      <c r="L33" s="105"/>
      <c r="M33" s="105"/>
      <c r="N33" s="3"/>
      <c r="O33" s="3"/>
      <c r="P33" s="105"/>
      <c r="Q33" s="105"/>
      <c r="R33" s="105"/>
      <c r="S33" s="105"/>
      <c r="T33" s="105"/>
      <c r="U33" s="105"/>
      <c r="V33" s="4" t="s">
        <v>8</v>
      </c>
      <c r="W33" s="3">
        <v>100</v>
      </c>
      <c r="X33" s="3" t="s">
        <v>27</v>
      </c>
      <c r="Y33" s="5" t="s">
        <v>10</v>
      </c>
    </row>
    <row r="35" spans="1:25" s="2" customFormat="1" ht="22.5" customHeight="1" x14ac:dyDescent="0.15">
      <c r="A35" s="2" t="s">
        <v>14</v>
      </c>
      <c r="B35" s="125" t="s">
        <v>34</v>
      </c>
      <c r="C35" s="125"/>
      <c r="D35" s="125"/>
      <c r="E35" s="125"/>
      <c r="F35" s="125"/>
      <c r="G35" s="125"/>
      <c r="H35" s="125"/>
      <c r="I35" s="3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4" t="s">
        <v>8</v>
      </c>
      <c r="W35" s="3">
        <v>120</v>
      </c>
      <c r="X35" s="3" t="s">
        <v>27</v>
      </c>
      <c r="Y35" s="5" t="s">
        <v>10</v>
      </c>
    </row>
    <row r="36" spans="1:25" x14ac:dyDescent="0.15">
      <c r="C36" s="104"/>
      <c r="D36" s="104"/>
      <c r="E36" s="104"/>
      <c r="F36" s="104"/>
      <c r="G36" s="104"/>
      <c r="H36" s="104"/>
      <c r="J36" s="122"/>
      <c r="K36" s="122"/>
      <c r="L36" s="122"/>
      <c r="M36" s="122"/>
      <c r="N36" s="39"/>
      <c r="O36" s="39"/>
      <c r="P36" s="122"/>
      <c r="Q36" s="122"/>
      <c r="R36" s="122"/>
      <c r="S36" s="122"/>
      <c r="T36" s="122"/>
      <c r="U36" s="122"/>
      <c r="V36" s="1"/>
    </row>
    <row r="37" spans="1:25" s="2" customFormat="1" ht="22.5" customHeight="1" x14ac:dyDescent="0.15">
      <c r="A37" s="2" t="s">
        <v>15</v>
      </c>
      <c r="B37" s="128" t="s">
        <v>56</v>
      </c>
      <c r="C37" s="128"/>
      <c r="D37" s="128"/>
      <c r="E37" s="128"/>
      <c r="F37" s="128"/>
      <c r="G37" s="128"/>
      <c r="H37" s="128"/>
      <c r="I37" s="3" t="s">
        <v>24</v>
      </c>
      <c r="J37" s="105" t="s">
        <v>43</v>
      </c>
      <c r="K37" s="105"/>
      <c r="L37" s="105"/>
      <c r="M37" s="105"/>
      <c r="N37" s="3"/>
      <c r="O37" s="3"/>
      <c r="P37" s="105"/>
      <c r="Q37" s="105"/>
      <c r="R37" s="105"/>
      <c r="S37" s="105"/>
      <c r="T37" s="105"/>
      <c r="U37" s="105"/>
      <c r="V37" s="4" t="s">
        <v>8</v>
      </c>
      <c r="W37" s="3">
        <v>30</v>
      </c>
      <c r="X37" s="3" t="s">
        <v>27</v>
      </c>
      <c r="Y37" s="5" t="s">
        <v>10</v>
      </c>
    </row>
    <row r="39" spans="1:25" s="2" customFormat="1" ht="22.5" customHeight="1" x14ac:dyDescent="0.15">
      <c r="A39" s="2" t="s">
        <v>16</v>
      </c>
      <c r="B39" s="125" t="s">
        <v>38</v>
      </c>
      <c r="C39" s="125"/>
      <c r="D39" s="125"/>
      <c r="E39" s="125"/>
      <c r="F39" s="125"/>
      <c r="G39" s="125"/>
      <c r="H39" s="125"/>
      <c r="I39" s="3"/>
      <c r="J39" s="105"/>
      <c r="K39" s="105"/>
      <c r="L39" s="105"/>
      <c r="M39" s="105"/>
      <c r="N39" s="3"/>
      <c r="O39" s="3"/>
      <c r="P39" s="105"/>
      <c r="Q39" s="105"/>
      <c r="R39" s="105"/>
      <c r="S39" s="105"/>
      <c r="T39" s="105"/>
      <c r="U39" s="105"/>
      <c r="V39" s="4" t="s">
        <v>8</v>
      </c>
      <c r="W39" s="3">
        <v>150</v>
      </c>
      <c r="X39" s="3" t="s">
        <v>27</v>
      </c>
      <c r="Y39" s="5" t="s">
        <v>10</v>
      </c>
    </row>
    <row r="40" spans="1:25" x14ac:dyDescent="0.15">
      <c r="C40" s="104"/>
      <c r="D40" s="104"/>
      <c r="E40" s="104"/>
      <c r="F40" s="104"/>
      <c r="G40" s="104"/>
      <c r="H40" s="104"/>
      <c r="J40" s="122"/>
      <c r="K40" s="122"/>
      <c r="L40" s="122"/>
      <c r="M40" s="122"/>
      <c r="N40" s="39"/>
      <c r="O40" s="39"/>
      <c r="P40" s="122"/>
      <c r="Q40" s="122"/>
      <c r="R40" s="122"/>
      <c r="S40" s="122"/>
      <c r="T40" s="122"/>
      <c r="U40" s="122"/>
      <c r="V40" s="1"/>
    </row>
    <row r="41" spans="1:25" s="2" customFormat="1" ht="22.5" customHeight="1" x14ac:dyDescent="0.15">
      <c r="A41" s="2" t="s">
        <v>17</v>
      </c>
      <c r="B41" s="125" t="s">
        <v>29</v>
      </c>
      <c r="C41" s="125"/>
      <c r="D41" s="125"/>
      <c r="E41" s="125"/>
      <c r="F41" s="125"/>
      <c r="G41" s="125"/>
      <c r="H41" s="125"/>
      <c r="I41" s="3" t="s">
        <v>24</v>
      </c>
      <c r="J41" s="129" t="s">
        <v>63</v>
      </c>
      <c r="K41" s="129"/>
      <c r="L41" s="129"/>
      <c r="M41" s="56">
        <f>N12*70</f>
        <v>0</v>
      </c>
      <c r="N41" s="105" t="s">
        <v>61</v>
      </c>
      <c r="O41" s="105"/>
      <c r="P41" s="127" t="s">
        <v>146</v>
      </c>
      <c r="Q41" s="127"/>
      <c r="R41" s="127"/>
      <c r="S41" s="127"/>
      <c r="T41" s="127"/>
      <c r="U41" s="127"/>
      <c r="V41" s="4" t="s">
        <v>8</v>
      </c>
      <c r="W41" s="3">
        <v>180</v>
      </c>
      <c r="X41" s="3" t="s">
        <v>27</v>
      </c>
      <c r="Y41" s="5" t="s">
        <v>10</v>
      </c>
    </row>
    <row r="43" spans="1:25" s="2" customFormat="1" ht="22.5" customHeight="1" x14ac:dyDescent="0.15">
      <c r="A43" s="2" t="s">
        <v>18</v>
      </c>
      <c r="B43" s="125" t="s">
        <v>36</v>
      </c>
      <c r="C43" s="125"/>
      <c r="D43" s="125"/>
      <c r="E43" s="125"/>
      <c r="F43" s="125"/>
      <c r="G43" s="125"/>
      <c r="H43" s="125"/>
      <c r="I43" s="3"/>
      <c r="J43" s="105"/>
      <c r="K43" s="105"/>
      <c r="L43" s="105"/>
      <c r="M43" s="105"/>
      <c r="N43" s="3"/>
      <c r="O43" s="3"/>
      <c r="P43" s="105"/>
      <c r="Q43" s="105"/>
      <c r="R43" s="105"/>
      <c r="S43" s="105"/>
      <c r="T43" s="105"/>
      <c r="U43" s="105"/>
      <c r="V43" s="4" t="s">
        <v>8</v>
      </c>
      <c r="W43" s="3">
        <v>300</v>
      </c>
      <c r="X43" s="3" t="s">
        <v>27</v>
      </c>
      <c r="Y43" s="5" t="s">
        <v>10</v>
      </c>
    </row>
    <row r="45" spans="1:25" s="2" customFormat="1" ht="22.5" customHeight="1" x14ac:dyDescent="0.15">
      <c r="A45" s="2" t="s">
        <v>19</v>
      </c>
      <c r="B45" s="125" t="s">
        <v>159</v>
      </c>
      <c r="C45" s="125"/>
      <c r="D45" s="125"/>
      <c r="E45" s="125"/>
      <c r="F45" s="125"/>
      <c r="G45" s="125"/>
      <c r="H45" s="125"/>
      <c r="I45" s="3"/>
      <c r="J45" s="105"/>
      <c r="K45" s="105"/>
      <c r="L45" s="105"/>
      <c r="M45" s="105"/>
      <c r="N45" s="3"/>
      <c r="O45" s="3"/>
      <c r="P45" s="105"/>
      <c r="Q45" s="105"/>
      <c r="R45" s="105"/>
      <c r="S45" s="105"/>
      <c r="T45" s="105"/>
      <c r="U45" s="105"/>
      <c r="V45" s="4" t="s">
        <v>8</v>
      </c>
      <c r="W45" s="3">
        <v>300</v>
      </c>
      <c r="X45" s="3" t="s">
        <v>27</v>
      </c>
      <c r="Y45" s="5" t="s">
        <v>10</v>
      </c>
    </row>
    <row r="47" spans="1:25" ht="14.25" thickBot="1" x14ac:dyDescent="0.2"/>
    <row r="48" spans="1:25" ht="14.25" thickTop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s="2" customFormat="1" ht="18.75" customHeight="1" x14ac:dyDescent="0.15">
      <c r="B49" s="125" t="s">
        <v>171</v>
      </c>
      <c r="C49" s="125"/>
      <c r="D49" s="2" t="s">
        <v>8</v>
      </c>
      <c r="F49" s="2" t="s">
        <v>9</v>
      </c>
      <c r="H49" s="2" t="s">
        <v>10</v>
      </c>
    </row>
    <row r="50" spans="1:25" s="2" customFormat="1" ht="22.5" customHeight="1" x14ac:dyDescent="0.15">
      <c r="A50" s="2" t="s">
        <v>11</v>
      </c>
      <c r="B50" s="125" t="s">
        <v>159</v>
      </c>
      <c r="C50" s="125"/>
      <c r="D50" s="125"/>
      <c r="E50" s="125"/>
      <c r="F50" s="125"/>
      <c r="G50" s="125"/>
      <c r="H50" s="125"/>
      <c r="I50" s="3"/>
      <c r="J50" s="105"/>
      <c r="K50" s="105"/>
      <c r="L50" s="105"/>
      <c r="M50" s="105"/>
      <c r="N50" s="3"/>
      <c r="O50" s="3"/>
      <c r="P50" s="105"/>
      <c r="Q50" s="105"/>
      <c r="R50" s="105"/>
      <c r="S50" s="105"/>
      <c r="T50" s="105"/>
      <c r="U50" s="105"/>
      <c r="V50" s="4" t="s">
        <v>8</v>
      </c>
      <c r="W50" s="3">
        <v>300</v>
      </c>
      <c r="X50" s="3" t="s">
        <v>27</v>
      </c>
      <c r="Y50" s="5" t="s">
        <v>10</v>
      </c>
    </row>
    <row r="52" spans="1:25" s="2" customFormat="1" ht="22.5" customHeight="1" x14ac:dyDescent="0.15">
      <c r="A52" s="2" t="s">
        <v>12</v>
      </c>
      <c r="B52" s="125" t="s">
        <v>56</v>
      </c>
      <c r="C52" s="125"/>
      <c r="D52" s="125"/>
      <c r="E52" s="125"/>
      <c r="F52" s="125"/>
      <c r="G52" s="125"/>
      <c r="H52" s="125"/>
      <c r="I52" s="3" t="s">
        <v>161</v>
      </c>
      <c r="J52" s="105" t="s">
        <v>57</v>
      </c>
      <c r="K52" s="105"/>
      <c r="L52" s="105"/>
      <c r="M52" s="105"/>
      <c r="N52" s="3"/>
      <c r="O52" s="3"/>
      <c r="P52" s="127" t="s">
        <v>165</v>
      </c>
      <c r="Q52" s="127"/>
      <c r="R52" s="127"/>
      <c r="S52" s="127"/>
      <c r="T52" s="127"/>
      <c r="U52" s="127"/>
      <c r="V52" s="4" t="s">
        <v>8</v>
      </c>
      <c r="W52" s="3">
        <v>30</v>
      </c>
      <c r="X52" s="3" t="s">
        <v>27</v>
      </c>
      <c r="Y52" s="5" t="s">
        <v>10</v>
      </c>
    </row>
    <row r="54" spans="1:25" s="2" customFormat="1" ht="22.5" customHeight="1" x14ac:dyDescent="0.15">
      <c r="A54" s="2" t="s">
        <v>13</v>
      </c>
      <c r="B54" s="125" t="s">
        <v>162</v>
      </c>
      <c r="C54" s="125"/>
      <c r="D54" s="125"/>
      <c r="E54" s="125"/>
      <c r="F54" s="125"/>
      <c r="G54" s="125"/>
      <c r="H54" s="125"/>
      <c r="I54" s="3" t="s">
        <v>24</v>
      </c>
      <c r="J54" s="140" t="s">
        <v>163</v>
      </c>
      <c r="K54" s="140"/>
      <c r="L54" s="140"/>
      <c r="M54" s="55">
        <f>N45*30</f>
        <v>0</v>
      </c>
      <c r="N54" s="3" t="s">
        <v>61</v>
      </c>
      <c r="O54" s="105" t="s">
        <v>164</v>
      </c>
      <c r="P54" s="105"/>
      <c r="Q54" s="105"/>
      <c r="R54" s="105"/>
      <c r="S54" s="105"/>
      <c r="T54" s="105"/>
      <c r="U54" s="105"/>
      <c r="V54" s="4" t="s">
        <v>8</v>
      </c>
      <c r="W54" s="3">
        <v>30</v>
      </c>
      <c r="X54" s="3" t="s">
        <v>27</v>
      </c>
      <c r="Y54" s="5" t="s">
        <v>10</v>
      </c>
    </row>
    <row r="56" spans="1:25" s="2" customFormat="1" ht="22.5" customHeight="1" x14ac:dyDescent="0.15">
      <c r="A56" s="2" t="s">
        <v>14</v>
      </c>
      <c r="B56" s="125" t="s">
        <v>33</v>
      </c>
      <c r="C56" s="125"/>
      <c r="D56" s="125"/>
      <c r="E56" s="125"/>
      <c r="F56" s="125"/>
      <c r="G56" s="125"/>
      <c r="H56" s="125"/>
      <c r="I56" s="3" t="s">
        <v>168</v>
      </c>
      <c r="J56" s="105" t="s">
        <v>191</v>
      </c>
      <c r="K56" s="105"/>
      <c r="L56" s="105"/>
      <c r="M56" s="57">
        <f>N40*3</f>
        <v>0</v>
      </c>
      <c r="N56" s="3" t="s">
        <v>61</v>
      </c>
      <c r="O56" s="3"/>
      <c r="P56" s="127" t="s">
        <v>165</v>
      </c>
      <c r="Q56" s="127"/>
      <c r="R56" s="127"/>
      <c r="S56" s="127"/>
      <c r="T56" s="127"/>
      <c r="U56" s="127"/>
      <c r="V56" s="4" t="s">
        <v>8</v>
      </c>
      <c r="W56" s="105" t="s">
        <v>172</v>
      </c>
      <c r="X56" s="105"/>
      <c r="Y56" s="5" t="s">
        <v>10</v>
      </c>
    </row>
    <row r="58" spans="1:25" ht="14.25" thickBot="1" x14ac:dyDescent="0.2">
      <c r="C58" s="104"/>
      <c r="D58" s="104"/>
      <c r="E58" s="104"/>
      <c r="F58" s="104"/>
      <c r="G58" s="104"/>
      <c r="H58" s="104"/>
      <c r="J58" s="122"/>
      <c r="K58" s="122"/>
      <c r="L58" s="122"/>
      <c r="M58" s="122"/>
      <c r="N58" s="39"/>
      <c r="O58" s="39"/>
      <c r="P58" s="122"/>
      <c r="Q58" s="122"/>
      <c r="R58" s="122"/>
      <c r="S58" s="122"/>
      <c r="T58" s="122"/>
      <c r="U58" s="122"/>
      <c r="V58" s="1"/>
    </row>
    <row r="59" spans="1:25" ht="14.25" thickTop="1" x14ac:dyDescent="0.15">
      <c r="A59" s="15"/>
      <c r="B59" s="15"/>
      <c r="C59" s="51"/>
      <c r="D59" s="51"/>
      <c r="E59" s="51"/>
      <c r="F59" s="51"/>
      <c r="G59" s="51"/>
      <c r="H59" s="51"/>
      <c r="I59" s="15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1"/>
      <c r="W59" s="15"/>
      <c r="X59" s="15"/>
      <c r="Y59" s="15"/>
    </row>
    <row r="60" spans="1:25" ht="14.25" thickBot="1" x14ac:dyDescent="0.2">
      <c r="B60" t="s">
        <v>181</v>
      </c>
      <c r="C60" s="1"/>
      <c r="D60" s="1"/>
      <c r="E60" s="1"/>
      <c r="F60" s="1"/>
      <c r="G60" s="1"/>
      <c r="H60" s="1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1"/>
    </row>
    <row r="61" spans="1:25" ht="18" customHeight="1" x14ac:dyDescent="0.15">
      <c r="C61" s="58" t="s">
        <v>173</v>
      </c>
      <c r="D61" s="142" t="s">
        <v>176</v>
      </c>
      <c r="E61" s="142"/>
      <c r="F61" s="142"/>
      <c r="G61" s="142"/>
      <c r="H61" s="142"/>
      <c r="I61" s="142"/>
      <c r="J61" s="142" t="s">
        <v>178</v>
      </c>
      <c r="K61" s="143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1"/>
    </row>
    <row r="62" spans="1:25" ht="18" customHeight="1" x14ac:dyDescent="0.15">
      <c r="C62" s="59" t="s">
        <v>174</v>
      </c>
      <c r="D62" s="131" t="s">
        <v>177</v>
      </c>
      <c r="E62" s="131"/>
      <c r="F62" s="131"/>
      <c r="G62" s="131"/>
      <c r="H62" s="131"/>
      <c r="I62" s="131"/>
      <c r="J62" s="131" t="s">
        <v>179</v>
      </c>
      <c r="K62" s="144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1"/>
    </row>
    <row r="63" spans="1:25" ht="18" customHeight="1" thickBot="1" x14ac:dyDescent="0.2">
      <c r="C63" s="60" t="s">
        <v>175</v>
      </c>
      <c r="D63" s="141" t="s">
        <v>177</v>
      </c>
      <c r="E63" s="141"/>
      <c r="F63" s="141"/>
      <c r="G63" s="141"/>
      <c r="H63" s="141"/>
      <c r="I63" s="141"/>
      <c r="J63" s="141" t="s">
        <v>180</v>
      </c>
      <c r="K63" s="145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1"/>
    </row>
    <row r="64" spans="1:25" x14ac:dyDescent="0.15">
      <c r="C64" s="1"/>
      <c r="D64" s="1"/>
      <c r="E64" s="1"/>
      <c r="F64" s="1"/>
      <c r="G64" s="1"/>
      <c r="H64" s="1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1"/>
    </row>
    <row r="65" spans="1:25" ht="14.25" thickBot="1" x14ac:dyDescent="0.2">
      <c r="A65" s="33"/>
      <c r="B65" s="33"/>
      <c r="C65" s="43"/>
      <c r="D65" s="43"/>
      <c r="E65" s="43"/>
      <c r="F65" s="43"/>
      <c r="G65" s="43"/>
      <c r="H65" s="43"/>
      <c r="I65" s="33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43"/>
      <c r="W65" s="33"/>
      <c r="X65" s="33"/>
      <c r="Y65" s="33"/>
    </row>
    <row r="66" spans="1:25" ht="14.25" thickTop="1" x14ac:dyDescent="0.15">
      <c r="C66" s="104" t="s">
        <v>85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</row>
    <row r="68" spans="1:25" x14ac:dyDescent="0.15">
      <c r="C68" s="104" t="s">
        <v>22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"/>
      <c r="R68" s="1"/>
    </row>
  </sheetData>
  <protectedRanges>
    <protectedRange sqref="F9 E11:E12 N11 E14 G14 E49 G49 E23 G23" name="範囲1"/>
  </protectedRanges>
  <mergeCells count="98">
    <mergeCell ref="W27:X27"/>
    <mergeCell ref="W29:X29"/>
    <mergeCell ref="W56:X56"/>
    <mergeCell ref="D61:I61"/>
    <mergeCell ref="D62:I62"/>
    <mergeCell ref="O54:U54"/>
    <mergeCell ref="P56:U56"/>
    <mergeCell ref="J29:L29"/>
    <mergeCell ref="B50:H50"/>
    <mergeCell ref="J50:M50"/>
    <mergeCell ref="P50:U50"/>
    <mergeCell ref="B52:H52"/>
    <mergeCell ref="J52:M52"/>
    <mergeCell ref="P52:U52"/>
    <mergeCell ref="B45:H45"/>
    <mergeCell ref="J45:M45"/>
    <mergeCell ref="D63:I63"/>
    <mergeCell ref="J61:K61"/>
    <mergeCell ref="J62:K62"/>
    <mergeCell ref="J63:K63"/>
    <mergeCell ref="B54:H54"/>
    <mergeCell ref="J54:L54"/>
    <mergeCell ref="B56:H56"/>
    <mergeCell ref="J56:L56"/>
    <mergeCell ref="P45:U45"/>
    <mergeCell ref="B27:H27"/>
    <mergeCell ref="P27:U27"/>
    <mergeCell ref="B29:H29"/>
    <mergeCell ref="P29:U29"/>
    <mergeCell ref="J27:L27"/>
    <mergeCell ref="B41:H41"/>
    <mergeCell ref="J41:L41"/>
    <mergeCell ref="N41:O41"/>
    <mergeCell ref="P41:U41"/>
    <mergeCell ref="B43:H43"/>
    <mergeCell ref="J43:M43"/>
    <mergeCell ref="P43:U43"/>
    <mergeCell ref="J40:M40"/>
    <mergeCell ref="P40:U40"/>
    <mergeCell ref="C36:H36"/>
    <mergeCell ref="C66:S66"/>
    <mergeCell ref="C68:P68"/>
    <mergeCell ref="B20:H20"/>
    <mergeCell ref="J20:L20"/>
    <mergeCell ref="O20:U20"/>
    <mergeCell ref="B31:H31"/>
    <mergeCell ref="J31:M31"/>
    <mergeCell ref="P31:U31"/>
    <mergeCell ref="C58:H58"/>
    <mergeCell ref="J58:M58"/>
    <mergeCell ref="P58:U58"/>
    <mergeCell ref="B39:H39"/>
    <mergeCell ref="J39:M39"/>
    <mergeCell ref="P39:U39"/>
    <mergeCell ref="B49:C49"/>
    <mergeCell ref="C40:H40"/>
    <mergeCell ref="J36:M36"/>
    <mergeCell ref="P36:U36"/>
    <mergeCell ref="B37:H37"/>
    <mergeCell ref="J37:M37"/>
    <mergeCell ref="P37:U37"/>
    <mergeCell ref="B23:C23"/>
    <mergeCell ref="B25:H25"/>
    <mergeCell ref="J25:M25"/>
    <mergeCell ref="P25:U25"/>
    <mergeCell ref="B35:H35"/>
    <mergeCell ref="J35:O35"/>
    <mergeCell ref="P35:U35"/>
    <mergeCell ref="B33:H33"/>
    <mergeCell ref="J33:M33"/>
    <mergeCell ref="P33:U33"/>
    <mergeCell ref="B18:H18"/>
    <mergeCell ref="J18:M18"/>
    <mergeCell ref="P18:U18"/>
    <mergeCell ref="Q11:R11"/>
    <mergeCell ref="C12:D12"/>
    <mergeCell ref="E12:H12"/>
    <mergeCell ref="J12:M12"/>
    <mergeCell ref="N12:P12"/>
    <mergeCell ref="Q12:R12"/>
    <mergeCell ref="I13:R13"/>
    <mergeCell ref="B14:C14"/>
    <mergeCell ref="B16:H16"/>
    <mergeCell ref="J16:M16"/>
    <mergeCell ref="P16:U16"/>
    <mergeCell ref="C8:I8"/>
    <mergeCell ref="C9:D9"/>
    <mergeCell ref="F9:N9"/>
    <mergeCell ref="C11:D11"/>
    <mergeCell ref="E11:H11"/>
    <mergeCell ref="J11:M11"/>
    <mergeCell ref="N11:P11"/>
    <mergeCell ref="W2:Y2"/>
    <mergeCell ref="C3:U5"/>
    <mergeCell ref="F7:G7"/>
    <mergeCell ref="H7:M7"/>
    <mergeCell ref="Q7:V7"/>
    <mergeCell ref="E6:I6"/>
  </mergeCells>
  <phoneticPr fontId="1"/>
  <hyperlinks>
    <hyperlink ref="W2:Y2" location="目次!A1" display="戻る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219075</xdr:rowOff>
                  </from>
                  <to>
                    <xdr:col>19</xdr:col>
                    <xdr:colOff>28575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6" r:id="rId5" name="Check Box 2">
              <controlPr defaultSize="0" autoFill="0" autoLine="0" autoPict="0">
                <anchor moveWithCells="1">
                  <from>
                    <xdr:col>20</xdr:col>
                    <xdr:colOff>47625</xdr:colOff>
                    <xdr:row>5</xdr:row>
                    <xdr:rowOff>209550</xdr:rowOff>
                  </from>
                  <to>
                    <xdr:col>20</xdr:col>
                    <xdr:colOff>542925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400-000000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400-000001000000}">
          <x14:formula1>
            <xm:f>MST!$B$4:$B$17</xm:f>
          </x14:formula1>
          <xm:sqref>B33:H33 B16:H16 B45:H45 B37 B31:H31 B35:H35 B39:H39 B41:H41 B43:H43 B25:H25 B27:H27 B29:H29 B50:H50 B56:H56</xm:sqref>
        </x14:dataValidation>
        <x14:dataValidation type="list" allowBlank="1" showInputMessage="1" showErrorMessage="1" xr:uid="{00000000-0002-0000-0400-000002000000}">
          <x14:formula1>
            <xm:f>MST!$F$4:$F$17</xm:f>
          </x14:formula1>
          <xm:sqref>J35:L35 B18:H18 J18:M18 B52:H52 J52:M52</xm:sqref>
        </x14:dataValidation>
        <x14:dataValidation type="list" allowBlank="1" showInputMessage="1" showErrorMessage="1" xr:uid="{00000000-0002-0000-0400-000003000000}">
          <x14:formula1>
            <xm:f>MST!$D$4:$D$17</xm:f>
          </x14:formula1>
          <xm:sqref>P35:U35 P16:U16 P45:U45 P37:U37 P33:U33 P31:U31 P39:U39 P43:U43 P25:U25 P50:U50</xm:sqref>
        </x14:dataValidation>
        <x14:dataValidation type="list" allowBlank="1" showInputMessage="1" xr:uid="{00000000-0002-0000-0400-000004000000}">
          <x14:formula1>
            <xm:f>目次!$F$28:$F$40</xm:f>
          </x14:formula1>
          <xm:sqref>C3:U5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2">
    <tabColor theme="8" tint="0.79998168889431442"/>
    <pageSetUpPr fitToPage="1"/>
  </sheetPr>
  <dimension ref="A2:V45"/>
  <sheetViews>
    <sheetView showGridLines="0" showRowColHeaders="0" zoomScale="130" zoomScaleNormal="130" zoomScalePageLayoutView="205" workbookViewId="0"/>
  </sheetViews>
  <sheetFormatPr defaultRowHeight="13.5" x14ac:dyDescent="0.15"/>
  <cols>
    <col min="1" max="1" width="4" customWidth="1"/>
    <col min="2" max="2" width="8" customWidth="1"/>
    <col min="3" max="3" width="3.125" customWidth="1"/>
    <col min="4" max="4" width="1.375" customWidth="1"/>
    <col min="5" max="5" width="8.375" customWidth="1"/>
    <col min="6" max="6" width="1.125" customWidth="1"/>
    <col min="7" max="7" width="3" customWidth="1"/>
    <col min="8" max="8" width="3.375" customWidth="1"/>
    <col min="9" max="9" width="2.875" customWidth="1"/>
    <col min="10" max="10" width="15.125" customWidth="1"/>
    <col min="11" max="11" width="5.5" customWidth="1"/>
    <col min="12" max="12" width="1.75" customWidth="1"/>
    <col min="13" max="13" width="10.875" customWidth="1"/>
    <col min="14" max="14" width="1.375" customWidth="1"/>
    <col min="15" max="15" width="2.25" customWidth="1"/>
    <col min="16" max="16" width="3.875" customWidth="1"/>
    <col min="17" max="17" width="1.25" customWidth="1"/>
    <col min="18" max="18" width="8.125" customWidth="1"/>
    <col min="19" max="19" width="1.25" customWidth="1"/>
    <col min="20" max="20" width="3.625" customWidth="1"/>
    <col min="21" max="21" width="2.625" customWidth="1"/>
    <col min="22" max="22" width="1.125" customWidth="1"/>
  </cols>
  <sheetData>
    <row r="2" spans="2:22" x14ac:dyDescent="0.15">
      <c r="T2" s="103" t="s">
        <v>64</v>
      </c>
      <c r="U2" s="103"/>
      <c r="V2" s="103"/>
    </row>
    <row r="3" spans="2:22" x14ac:dyDescent="0.15">
      <c r="B3" s="164" t="s">
        <v>98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2:22" x14ac:dyDescent="0.15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</row>
    <row r="5" spans="2:22" x14ac:dyDescent="0.15"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2:22" ht="20.85" customHeight="1" x14ac:dyDescent="0.15">
      <c r="B6" s="73" t="s">
        <v>8</v>
      </c>
      <c r="C6" s="75"/>
      <c r="D6" s="20" t="s">
        <v>192</v>
      </c>
      <c r="E6" s="102" t="s">
        <v>74</v>
      </c>
      <c r="F6" s="102"/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2:22" ht="20.85" customHeight="1" x14ac:dyDescent="0.15">
      <c r="E7" s="114"/>
      <c r="F7" s="114"/>
      <c r="G7" s="113"/>
      <c r="H7" s="113"/>
      <c r="I7" s="113"/>
      <c r="J7" s="113"/>
      <c r="M7" s="1" t="s">
        <v>53</v>
      </c>
    </row>
    <row r="8" spans="2:22" ht="20.85" customHeight="1" x14ac:dyDescent="0.15">
      <c r="B8" s="104"/>
      <c r="C8" s="104"/>
      <c r="D8" s="104"/>
      <c r="E8" s="104"/>
      <c r="F8" s="104"/>
      <c r="G8" s="104"/>
      <c r="H8" s="104"/>
      <c r="I8" s="1"/>
    </row>
    <row r="9" spans="2:22" ht="22.5" customHeight="1" x14ac:dyDescent="0.15">
      <c r="B9" s="105" t="s">
        <v>0</v>
      </c>
      <c r="C9" s="105"/>
      <c r="D9" s="11" t="s">
        <v>8</v>
      </c>
      <c r="E9" s="163"/>
      <c r="F9" s="163"/>
      <c r="G9" s="163"/>
      <c r="H9" s="163"/>
      <c r="I9" s="163"/>
      <c r="J9" s="163"/>
      <c r="K9" s="163"/>
      <c r="L9" s="12" t="s">
        <v>10</v>
      </c>
      <c r="M9" s="10"/>
      <c r="N9" s="10"/>
      <c r="O9" s="10"/>
      <c r="P9" s="10"/>
      <c r="Q9" s="10"/>
    </row>
    <row r="10" spans="2:22" ht="6.75" customHeight="1" x14ac:dyDescent="0.15">
      <c r="B10" s="3"/>
      <c r="C10" s="3"/>
      <c r="D10" s="11"/>
      <c r="E10" s="9"/>
      <c r="F10" s="9"/>
      <c r="G10" s="9"/>
      <c r="H10" s="9"/>
      <c r="I10" s="9"/>
      <c r="J10" s="9"/>
      <c r="K10" s="9"/>
      <c r="L10" s="12"/>
      <c r="M10" s="10"/>
      <c r="N10" s="10"/>
      <c r="O10" s="10"/>
      <c r="P10" s="10"/>
      <c r="Q10" s="10"/>
    </row>
    <row r="11" spans="2:22" ht="22.5" customHeight="1" x14ac:dyDescent="0.15">
      <c r="B11" s="111" t="s">
        <v>1</v>
      </c>
      <c r="C11" s="111"/>
      <c r="D11" s="157"/>
      <c r="E11" s="158"/>
      <c r="F11" s="158"/>
      <c r="G11" s="158"/>
      <c r="H11" s="13" t="s">
        <v>3</v>
      </c>
      <c r="I11" s="115" t="s">
        <v>5</v>
      </c>
      <c r="J11" s="116"/>
      <c r="K11" s="157"/>
      <c r="L11" s="158"/>
      <c r="M11" s="158"/>
      <c r="N11" s="108" t="s">
        <v>54</v>
      </c>
      <c r="O11" s="108"/>
      <c r="P11" s="16"/>
      <c r="Q11" s="10"/>
    </row>
    <row r="12" spans="2:22" ht="22.5" customHeight="1" x14ac:dyDescent="0.15">
      <c r="B12" s="111" t="s">
        <v>2</v>
      </c>
      <c r="C12" s="111"/>
      <c r="D12" s="157"/>
      <c r="E12" s="158"/>
      <c r="F12" s="158"/>
      <c r="G12" s="158"/>
      <c r="H12" s="13" t="s">
        <v>4</v>
      </c>
      <c r="I12" s="117" t="s">
        <v>66</v>
      </c>
      <c r="J12" s="118"/>
      <c r="K12" s="109">
        <f>D12^0.663*K11^0.4444*0.008883</f>
        <v>0</v>
      </c>
      <c r="L12" s="110"/>
      <c r="M12" s="110"/>
      <c r="N12" s="119" t="s">
        <v>55</v>
      </c>
      <c r="O12" s="119"/>
      <c r="P12" s="16"/>
      <c r="Q12" s="10"/>
    </row>
    <row r="13" spans="2:22" ht="14.25" thickBot="1" x14ac:dyDescent="0.2">
      <c r="E13" s="120" t="s">
        <v>67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2:22" s="2" customFormat="1" ht="22.5" customHeight="1" thickBot="1" x14ac:dyDescent="0.2">
      <c r="B14" s="76"/>
      <c r="C14" s="156" t="s">
        <v>109</v>
      </c>
      <c r="D14" s="156"/>
      <c r="E14" s="156"/>
      <c r="F14" s="156"/>
      <c r="G14" s="156"/>
      <c r="H14" s="156"/>
      <c r="J14" s="47" t="s">
        <v>115</v>
      </c>
      <c r="K14" s="48">
        <f>K12*30</f>
        <v>0</v>
      </c>
      <c r="L14" s="159" t="s">
        <v>117</v>
      </c>
      <c r="M14" s="160"/>
    </row>
    <row r="15" spans="2:22" s="2" customFormat="1" ht="22.5" customHeight="1" thickBot="1" x14ac:dyDescent="0.2">
      <c r="B15" s="46"/>
      <c r="C15" s="45"/>
      <c r="D15" s="45"/>
      <c r="E15" s="45"/>
      <c r="F15" s="45"/>
      <c r="G15" s="45"/>
      <c r="H15" s="45"/>
      <c r="J15" s="49" t="s">
        <v>116</v>
      </c>
      <c r="K15" s="50">
        <f>K12*70</f>
        <v>0</v>
      </c>
      <c r="L15" s="161" t="s">
        <v>117</v>
      </c>
      <c r="M15" s="162"/>
    </row>
    <row r="17" spans="1:22" s="2" customFormat="1" ht="22.5" customHeight="1" x14ac:dyDescent="0.15">
      <c r="A17" s="2" t="s">
        <v>11</v>
      </c>
      <c r="B17" s="105" t="s">
        <v>100</v>
      </c>
      <c r="C17" s="105"/>
      <c r="D17" s="105"/>
      <c r="E17" s="105"/>
      <c r="F17" s="105"/>
      <c r="G17" s="105"/>
      <c r="H17" s="3"/>
      <c r="I17" s="105"/>
      <c r="J17" s="105"/>
      <c r="K17" s="105" t="s">
        <v>102</v>
      </c>
      <c r="L17" s="105"/>
      <c r="M17" s="105"/>
      <c r="N17" s="105"/>
      <c r="O17" s="105"/>
      <c r="P17" s="105"/>
      <c r="Q17" s="105"/>
      <c r="R17" s="105"/>
      <c r="S17" s="4" t="s">
        <v>8</v>
      </c>
      <c r="T17" s="3">
        <v>90</v>
      </c>
      <c r="U17" s="3" t="s">
        <v>27</v>
      </c>
      <c r="V17" s="5" t="s">
        <v>10</v>
      </c>
    </row>
    <row r="18" spans="1:22" ht="14.25" x14ac:dyDescent="0.15">
      <c r="B18" s="104"/>
      <c r="C18" s="104"/>
      <c r="D18" s="104"/>
      <c r="E18" s="104"/>
      <c r="F18" s="104"/>
      <c r="G18" s="104"/>
      <c r="I18" s="104"/>
      <c r="J18" s="104"/>
      <c r="K18" s="105"/>
      <c r="L18" s="105"/>
      <c r="M18" s="104"/>
      <c r="N18" s="104"/>
      <c r="O18" s="104"/>
      <c r="P18" s="104"/>
      <c r="Q18" s="104"/>
      <c r="R18" s="104"/>
      <c r="S18" s="1"/>
    </row>
    <row r="19" spans="1:22" s="2" customFormat="1" ht="22.5" customHeight="1" x14ac:dyDescent="0.15">
      <c r="A19" s="2" t="s">
        <v>12</v>
      </c>
      <c r="B19" s="105" t="s">
        <v>100</v>
      </c>
      <c r="C19" s="105"/>
      <c r="D19" s="105"/>
      <c r="E19" s="105"/>
      <c r="F19" s="105"/>
      <c r="G19" s="105"/>
      <c r="H19" s="3"/>
      <c r="I19" s="105"/>
      <c r="J19" s="105"/>
      <c r="K19" s="105" t="s">
        <v>102</v>
      </c>
      <c r="L19" s="105"/>
      <c r="M19" s="105"/>
      <c r="N19" s="105"/>
      <c r="O19" s="105"/>
      <c r="P19" s="105"/>
      <c r="Q19" s="105"/>
      <c r="R19" s="105"/>
      <c r="S19" s="4" t="s">
        <v>8</v>
      </c>
      <c r="T19" s="3">
        <v>90</v>
      </c>
      <c r="U19" s="3" t="s">
        <v>27</v>
      </c>
      <c r="V19" s="5" t="s">
        <v>10</v>
      </c>
    </row>
    <row r="20" spans="1:22" ht="14.25" x14ac:dyDescent="0.15">
      <c r="B20" s="104"/>
      <c r="C20" s="104"/>
      <c r="D20" s="104"/>
      <c r="E20" s="104"/>
      <c r="F20" s="104"/>
      <c r="G20" s="104"/>
      <c r="I20" s="104"/>
      <c r="J20" s="104"/>
      <c r="K20" s="105"/>
      <c r="L20" s="105"/>
      <c r="M20" s="104"/>
      <c r="N20" s="104"/>
      <c r="O20" s="104"/>
      <c r="P20" s="104"/>
      <c r="Q20" s="104"/>
      <c r="R20" s="104"/>
      <c r="S20" s="1"/>
    </row>
    <row r="21" spans="1:22" s="2" customFormat="1" ht="22.5" customHeight="1" x14ac:dyDescent="0.15">
      <c r="A21" s="2" t="s">
        <v>13</v>
      </c>
      <c r="B21" s="155" t="s">
        <v>56</v>
      </c>
      <c r="C21" s="155"/>
      <c r="D21" s="155"/>
      <c r="E21" s="155"/>
      <c r="F21" s="155"/>
      <c r="G21" s="155"/>
      <c r="H21" s="3" t="s">
        <v>24</v>
      </c>
      <c r="I21" s="126" t="s">
        <v>57</v>
      </c>
      <c r="J21" s="126"/>
      <c r="K21" s="105" t="s">
        <v>102</v>
      </c>
      <c r="L21" s="105"/>
      <c r="M21" s="105"/>
      <c r="N21" s="105"/>
      <c r="O21" s="105"/>
      <c r="P21" s="105"/>
      <c r="Q21" s="105"/>
      <c r="R21" s="105"/>
      <c r="S21" s="4" t="s">
        <v>8</v>
      </c>
      <c r="T21" s="3">
        <v>30</v>
      </c>
      <c r="U21" s="3" t="s">
        <v>27</v>
      </c>
      <c r="V21" s="5" t="s">
        <v>10</v>
      </c>
    </row>
    <row r="22" spans="1:22" ht="14.25" x14ac:dyDescent="0.15">
      <c r="B22" s="104"/>
      <c r="C22" s="104"/>
      <c r="D22" s="104"/>
      <c r="E22" s="104"/>
      <c r="F22" s="104"/>
      <c r="G22" s="104"/>
      <c r="I22" s="104"/>
      <c r="J22" s="104"/>
      <c r="K22" s="105"/>
      <c r="L22" s="105"/>
      <c r="M22" s="104"/>
      <c r="N22" s="104"/>
      <c r="O22" s="104"/>
      <c r="P22" s="104"/>
      <c r="Q22" s="104"/>
      <c r="R22" s="104"/>
      <c r="S22" s="1"/>
    </row>
    <row r="23" spans="1:22" s="2" customFormat="1" ht="22.5" customHeight="1" x14ac:dyDescent="0.15">
      <c r="A23" s="2" t="s">
        <v>14</v>
      </c>
      <c r="B23" s="126" t="s">
        <v>38</v>
      </c>
      <c r="C23" s="126"/>
      <c r="D23" s="126"/>
      <c r="E23" s="126"/>
      <c r="F23" s="126"/>
      <c r="G23" s="126"/>
      <c r="H23" s="3"/>
      <c r="I23" s="105"/>
      <c r="J23" s="105"/>
      <c r="K23" s="105" t="s">
        <v>102</v>
      </c>
      <c r="L23" s="105"/>
      <c r="M23" s="105"/>
      <c r="N23" s="105"/>
      <c r="O23" s="105"/>
      <c r="P23" s="105"/>
      <c r="Q23" s="105"/>
      <c r="R23" s="105"/>
      <c r="S23" s="4" t="s">
        <v>8</v>
      </c>
      <c r="T23" s="3">
        <v>60</v>
      </c>
      <c r="U23" s="3" t="s">
        <v>27</v>
      </c>
      <c r="V23" s="5" t="s">
        <v>10</v>
      </c>
    </row>
    <row r="24" spans="1:22" ht="14.25" x14ac:dyDescent="0.15">
      <c r="B24" s="104"/>
      <c r="C24" s="104"/>
      <c r="D24" s="104"/>
      <c r="E24" s="104"/>
      <c r="F24" s="104"/>
      <c r="G24" s="104"/>
      <c r="I24" s="104"/>
      <c r="J24" s="104"/>
      <c r="K24" s="105"/>
      <c r="L24" s="105"/>
      <c r="M24" s="104"/>
      <c r="N24" s="104"/>
      <c r="O24" s="104"/>
      <c r="P24" s="104"/>
      <c r="Q24" s="104"/>
      <c r="R24" s="104"/>
      <c r="S24" s="1"/>
    </row>
    <row r="25" spans="1:22" s="2" customFormat="1" ht="22.5" customHeight="1" x14ac:dyDescent="0.15">
      <c r="A25" s="2" t="s">
        <v>15</v>
      </c>
      <c r="B25" s="105" t="s">
        <v>104</v>
      </c>
      <c r="C25" s="105"/>
      <c r="D25" s="105"/>
      <c r="E25" s="105"/>
      <c r="F25" s="105"/>
      <c r="G25" s="105"/>
      <c r="H25" s="105"/>
      <c r="I25" s="105"/>
      <c r="J25" s="105"/>
      <c r="K25" s="105" t="s">
        <v>103</v>
      </c>
      <c r="L25" s="105"/>
      <c r="M25" s="127" t="s">
        <v>112</v>
      </c>
      <c r="N25" s="127"/>
      <c r="O25" s="127"/>
      <c r="P25" s="127"/>
      <c r="Q25" s="127"/>
      <c r="R25" s="127"/>
      <c r="S25" s="4" t="s">
        <v>8</v>
      </c>
      <c r="T25" s="105" t="s">
        <v>111</v>
      </c>
      <c r="U25" s="105"/>
      <c r="V25" s="5" t="s">
        <v>10</v>
      </c>
    </row>
    <row r="26" spans="1:22" ht="14.25" x14ac:dyDescent="0.15">
      <c r="B26" s="104"/>
      <c r="C26" s="104"/>
      <c r="D26" s="104"/>
      <c r="E26" s="104"/>
      <c r="F26" s="104"/>
      <c r="G26" s="104"/>
      <c r="I26" s="104"/>
      <c r="J26" s="104"/>
      <c r="K26" s="105"/>
      <c r="L26" s="105"/>
      <c r="M26" s="104"/>
      <c r="N26" s="104"/>
      <c r="O26" s="104"/>
      <c r="P26" s="104"/>
      <c r="Q26" s="104"/>
      <c r="R26" s="104"/>
      <c r="S26" s="1"/>
    </row>
    <row r="27" spans="1:22" s="2" customFormat="1" ht="22.5" customHeight="1" x14ac:dyDescent="0.15">
      <c r="A27" s="2" t="s">
        <v>16</v>
      </c>
      <c r="B27" s="128" t="s">
        <v>106</v>
      </c>
      <c r="C27" s="128"/>
      <c r="D27" s="44" t="s">
        <v>107</v>
      </c>
      <c r="E27" s="42" t="e">
        <f>(K12*15)/B14</f>
        <v>#DIV/0!</v>
      </c>
      <c r="F27" s="44" t="s">
        <v>108</v>
      </c>
      <c r="G27" s="44" t="s">
        <v>61</v>
      </c>
      <c r="H27" s="3" t="s">
        <v>24</v>
      </c>
      <c r="I27" s="105" t="s">
        <v>105</v>
      </c>
      <c r="J27" s="105"/>
      <c r="K27" s="105" t="s">
        <v>103</v>
      </c>
      <c r="L27" s="105"/>
      <c r="M27" s="149" t="s">
        <v>110</v>
      </c>
      <c r="N27" s="149"/>
      <c r="O27" s="149"/>
      <c r="P27" s="149"/>
      <c r="Q27" s="149"/>
      <c r="R27" s="149"/>
      <c r="S27" s="4" t="s">
        <v>8</v>
      </c>
      <c r="T27" s="105" t="s">
        <v>113</v>
      </c>
      <c r="U27" s="105"/>
      <c r="V27" s="5" t="s">
        <v>10</v>
      </c>
    </row>
    <row r="28" spans="1:22" ht="14.25" x14ac:dyDescent="0.15">
      <c r="B28" s="104"/>
      <c r="C28" s="104"/>
      <c r="D28" s="104"/>
      <c r="E28" s="104"/>
      <c r="F28" s="104"/>
      <c r="G28" s="104"/>
      <c r="I28" s="104"/>
      <c r="J28" s="104"/>
      <c r="K28" s="105"/>
      <c r="L28" s="105"/>
      <c r="M28" s="104"/>
      <c r="N28" s="104"/>
      <c r="O28" s="104"/>
      <c r="P28" s="104"/>
      <c r="Q28" s="104"/>
      <c r="R28" s="104"/>
      <c r="S28" s="1"/>
    </row>
    <row r="29" spans="1:22" ht="14.25" x14ac:dyDescent="0.15">
      <c r="B29" s="104"/>
      <c r="C29" s="104"/>
      <c r="D29" s="104"/>
      <c r="E29" s="104"/>
      <c r="F29" s="104"/>
      <c r="G29" s="104"/>
      <c r="I29" s="104"/>
      <c r="J29" s="104"/>
      <c r="K29" s="105"/>
      <c r="L29" s="105"/>
      <c r="M29" s="104"/>
      <c r="N29" s="104"/>
      <c r="O29" s="104"/>
      <c r="P29" s="104"/>
      <c r="Q29" s="104"/>
      <c r="R29" s="104"/>
      <c r="S29" s="1"/>
    </row>
    <row r="30" spans="1:22" s="2" customFormat="1" ht="22.5" customHeight="1" x14ac:dyDescent="0.15">
      <c r="B30" s="128" t="s">
        <v>106</v>
      </c>
      <c r="C30" s="128"/>
      <c r="D30" s="44" t="s">
        <v>107</v>
      </c>
      <c r="E30" s="42" t="e">
        <f>(K12*15)/B14</f>
        <v>#DIV/0!</v>
      </c>
      <c r="F30" s="44" t="s">
        <v>108</v>
      </c>
      <c r="G30" s="44" t="s">
        <v>61</v>
      </c>
      <c r="H30" s="3" t="s">
        <v>24</v>
      </c>
      <c r="I30" s="105" t="s">
        <v>105</v>
      </c>
      <c r="J30" s="105"/>
      <c r="K30" s="105" t="s">
        <v>103</v>
      </c>
      <c r="L30" s="105"/>
      <c r="M30" s="149" t="s">
        <v>110</v>
      </c>
      <c r="N30" s="149"/>
      <c r="O30" s="149"/>
      <c r="P30" s="149"/>
      <c r="Q30" s="149"/>
      <c r="R30" s="149"/>
      <c r="S30" s="4" t="s">
        <v>8</v>
      </c>
      <c r="T30" s="105" t="s">
        <v>114</v>
      </c>
      <c r="U30" s="105"/>
      <c r="V30" s="5" t="s">
        <v>10</v>
      </c>
    </row>
    <row r="31" spans="1:22" ht="14.25" x14ac:dyDescent="0.15">
      <c r="B31" s="104"/>
      <c r="C31" s="104"/>
      <c r="D31" s="104"/>
      <c r="E31" s="104"/>
      <c r="F31" s="104"/>
      <c r="G31" s="104"/>
      <c r="I31" s="104"/>
      <c r="J31" s="104"/>
      <c r="K31" s="105"/>
      <c r="L31" s="105"/>
      <c r="M31" s="104"/>
      <c r="N31" s="104"/>
      <c r="O31" s="104"/>
      <c r="P31" s="104"/>
      <c r="Q31" s="104"/>
      <c r="R31" s="104"/>
      <c r="S31" s="1"/>
    </row>
    <row r="32" spans="1:22" s="2" customFormat="1" ht="22.5" customHeight="1" x14ac:dyDescent="0.15">
      <c r="A32" s="2" t="s">
        <v>17</v>
      </c>
      <c r="B32" s="140" t="s">
        <v>63</v>
      </c>
      <c r="C32" s="140"/>
      <c r="D32" s="44" t="s">
        <v>107</v>
      </c>
      <c r="E32" s="42" t="e">
        <f>(K12*70)/B14</f>
        <v>#DIV/0!</v>
      </c>
      <c r="F32" s="44" t="s">
        <v>108</v>
      </c>
      <c r="G32" s="44" t="s">
        <v>61</v>
      </c>
      <c r="H32" s="105" t="s">
        <v>119</v>
      </c>
      <c r="I32" s="105"/>
      <c r="J32" s="19"/>
      <c r="K32" s="105" t="s">
        <v>103</v>
      </c>
      <c r="L32" s="105"/>
      <c r="M32" s="19"/>
      <c r="N32" s="19"/>
      <c r="O32" s="19"/>
      <c r="P32" s="19"/>
      <c r="Q32" s="19"/>
      <c r="R32" s="19"/>
      <c r="S32" s="4" t="s">
        <v>8</v>
      </c>
      <c r="T32" s="105" t="s">
        <v>113</v>
      </c>
      <c r="U32" s="105"/>
      <c r="V32" s="5" t="s">
        <v>10</v>
      </c>
    </row>
    <row r="33" spans="1:22" ht="14.25" x14ac:dyDescent="0.15">
      <c r="B33" s="104"/>
      <c r="C33" s="104"/>
      <c r="D33" s="104"/>
      <c r="E33" s="104"/>
      <c r="F33" s="104"/>
      <c r="G33" s="104"/>
      <c r="I33" s="104"/>
      <c r="J33" s="104"/>
      <c r="K33" s="105"/>
      <c r="L33" s="105"/>
      <c r="M33" s="104"/>
      <c r="N33" s="104"/>
      <c r="O33" s="104"/>
      <c r="P33" s="104"/>
      <c r="Q33" s="104"/>
      <c r="R33" s="104"/>
      <c r="S33" s="1"/>
    </row>
    <row r="34" spans="1:22" ht="14.25" x14ac:dyDescent="0.15">
      <c r="B34" s="104"/>
      <c r="C34" s="104"/>
      <c r="D34" s="104"/>
      <c r="E34" s="104"/>
      <c r="F34" s="104"/>
      <c r="G34" s="104"/>
      <c r="I34" s="104"/>
      <c r="J34" s="104"/>
      <c r="K34" s="105"/>
      <c r="L34" s="105"/>
      <c r="M34" s="104"/>
      <c r="N34" s="104"/>
      <c r="O34" s="104"/>
      <c r="P34" s="104"/>
      <c r="Q34" s="104"/>
      <c r="R34" s="104"/>
      <c r="S34" s="1"/>
    </row>
    <row r="35" spans="1:22" s="2" customFormat="1" ht="22.5" customHeight="1" x14ac:dyDescent="0.15">
      <c r="A35" s="2" t="s">
        <v>17</v>
      </c>
      <c r="B35" s="140" t="s">
        <v>63</v>
      </c>
      <c r="C35" s="140"/>
      <c r="D35" s="44" t="s">
        <v>107</v>
      </c>
      <c r="E35" s="42" t="e">
        <f>(K12*70)/B14</f>
        <v>#DIV/0!</v>
      </c>
      <c r="F35" s="44" t="s">
        <v>108</v>
      </c>
      <c r="G35" s="44" t="s">
        <v>61</v>
      </c>
      <c r="H35" s="105" t="s">
        <v>119</v>
      </c>
      <c r="I35" s="105"/>
      <c r="J35" s="19"/>
      <c r="K35" s="105" t="s">
        <v>103</v>
      </c>
      <c r="L35" s="105"/>
      <c r="M35" s="19"/>
      <c r="N35" s="19"/>
      <c r="O35" s="19"/>
      <c r="P35" s="19"/>
      <c r="Q35" s="19"/>
      <c r="R35" s="19"/>
      <c r="S35" s="4" t="s">
        <v>8</v>
      </c>
      <c r="T35" s="105" t="s">
        <v>114</v>
      </c>
      <c r="U35" s="105"/>
      <c r="V35" s="5" t="s">
        <v>10</v>
      </c>
    </row>
    <row r="36" spans="1:22" ht="14.25" x14ac:dyDescent="0.15">
      <c r="B36" s="104"/>
      <c r="C36" s="104"/>
      <c r="D36" s="104"/>
      <c r="E36" s="104"/>
      <c r="F36" s="104"/>
      <c r="G36" s="104"/>
      <c r="I36" s="104"/>
      <c r="J36" s="104"/>
      <c r="K36" s="105"/>
      <c r="L36" s="105"/>
      <c r="M36" s="104"/>
      <c r="N36" s="104"/>
      <c r="O36" s="104"/>
      <c r="P36" s="104"/>
      <c r="Q36" s="104"/>
      <c r="R36" s="104"/>
      <c r="S36" s="1"/>
    </row>
    <row r="37" spans="1:22" s="2" customFormat="1" ht="22.5" customHeight="1" x14ac:dyDescent="0.15">
      <c r="A37" s="2" t="s">
        <v>18</v>
      </c>
      <c r="B37" s="128" t="s">
        <v>118</v>
      </c>
      <c r="C37" s="128"/>
      <c r="D37" s="128"/>
      <c r="E37" s="128"/>
      <c r="F37" s="128"/>
      <c r="G37" s="128"/>
      <c r="H37" s="3"/>
      <c r="I37" s="105"/>
      <c r="J37" s="105"/>
      <c r="K37" s="105" t="s">
        <v>103</v>
      </c>
      <c r="L37" s="105"/>
      <c r="M37" s="127" t="s">
        <v>112</v>
      </c>
      <c r="N37" s="127"/>
      <c r="O37" s="127"/>
      <c r="P37" s="127"/>
      <c r="Q37" s="127"/>
      <c r="R37" s="127"/>
      <c r="S37" s="4" t="s">
        <v>8</v>
      </c>
      <c r="T37" s="105" t="s">
        <v>111</v>
      </c>
      <c r="U37" s="105"/>
      <c r="V37" s="5" t="s">
        <v>10</v>
      </c>
    </row>
    <row r="38" spans="1:22" ht="14.25" x14ac:dyDescent="0.15">
      <c r="B38" s="104"/>
      <c r="C38" s="104"/>
      <c r="D38" s="104"/>
      <c r="E38" s="104"/>
      <c r="F38" s="104"/>
      <c r="G38" s="104"/>
      <c r="I38" s="104"/>
      <c r="J38" s="104"/>
      <c r="K38" s="105"/>
      <c r="L38" s="105"/>
      <c r="M38" s="104"/>
      <c r="N38" s="104"/>
      <c r="O38" s="104"/>
      <c r="P38" s="104"/>
      <c r="Q38" s="104"/>
      <c r="R38" s="104"/>
      <c r="S38" s="1"/>
    </row>
    <row r="40" spans="1:22" x14ac:dyDescent="0.15">
      <c r="B40" s="104" t="s">
        <v>22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"/>
      <c r="O40" s="1"/>
    </row>
    <row r="42" spans="1:22" ht="18" customHeight="1" thickBot="1" x14ac:dyDescent="0.2">
      <c r="B42" t="s">
        <v>120</v>
      </c>
    </row>
    <row r="43" spans="1:22" ht="15.2" customHeight="1" x14ac:dyDescent="0.15">
      <c r="B43" s="146" t="s">
        <v>121</v>
      </c>
      <c r="C43" s="147"/>
      <c r="D43" s="147"/>
      <c r="E43" s="147"/>
      <c r="F43" s="147"/>
      <c r="G43" s="147"/>
      <c r="H43" s="147"/>
      <c r="I43" s="147"/>
      <c r="J43" s="147" t="s">
        <v>124</v>
      </c>
      <c r="K43" s="147"/>
      <c r="L43" s="147"/>
      <c r="M43" s="148"/>
    </row>
    <row r="44" spans="1:22" ht="15.2" customHeight="1" x14ac:dyDescent="0.15">
      <c r="B44" s="153" t="s">
        <v>122</v>
      </c>
      <c r="C44" s="122"/>
      <c r="D44" s="122"/>
      <c r="E44" s="122"/>
      <c r="F44" s="122"/>
      <c r="G44" s="122"/>
      <c r="H44" s="122"/>
      <c r="I44" s="122"/>
      <c r="J44" s="122" t="s">
        <v>125</v>
      </c>
      <c r="K44" s="122"/>
      <c r="L44" s="122"/>
      <c r="M44" s="154"/>
    </row>
    <row r="45" spans="1:22" ht="15.2" customHeight="1" thickBot="1" x14ac:dyDescent="0.2">
      <c r="B45" s="150" t="s">
        <v>123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2"/>
    </row>
  </sheetData>
  <mergeCells count="121">
    <mergeCell ref="B9:C9"/>
    <mergeCell ref="E9:K9"/>
    <mergeCell ref="B11:C11"/>
    <mergeCell ref="D11:G11"/>
    <mergeCell ref="I11:J11"/>
    <mergeCell ref="K11:M11"/>
    <mergeCell ref="T2:V2"/>
    <mergeCell ref="B3:R5"/>
    <mergeCell ref="E7:F7"/>
    <mergeCell ref="G7:J7"/>
    <mergeCell ref="B8:H8"/>
    <mergeCell ref="E6:I6"/>
    <mergeCell ref="E13:O13"/>
    <mergeCell ref="B17:G17"/>
    <mergeCell ref="I17:J17"/>
    <mergeCell ref="M17:R17"/>
    <mergeCell ref="B18:G18"/>
    <mergeCell ref="I18:J18"/>
    <mergeCell ref="M18:R18"/>
    <mergeCell ref="C14:H14"/>
    <mergeCell ref="N11:O11"/>
    <mergeCell ref="B12:C12"/>
    <mergeCell ref="D12:G12"/>
    <mergeCell ref="I12:J12"/>
    <mergeCell ref="K12:M12"/>
    <mergeCell ref="N12:O12"/>
    <mergeCell ref="L14:M14"/>
    <mergeCell ref="L15:M15"/>
    <mergeCell ref="K17:L17"/>
    <mergeCell ref="K18:L18"/>
    <mergeCell ref="B21:G21"/>
    <mergeCell ref="I21:J21"/>
    <mergeCell ref="M21:R21"/>
    <mergeCell ref="B22:G22"/>
    <mergeCell ref="I22:J22"/>
    <mergeCell ref="M22:R22"/>
    <mergeCell ref="B19:G19"/>
    <mergeCell ref="I19:J19"/>
    <mergeCell ref="M19:R19"/>
    <mergeCell ref="B20:G20"/>
    <mergeCell ref="I20:J20"/>
    <mergeCell ref="M20:R20"/>
    <mergeCell ref="K19:L19"/>
    <mergeCell ref="K20:L20"/>
    <mergeCell ref="K21:L21"/>
    <mergeCell ref="K22:L22"/>
    <mergeCell ref="K25:L25"/>
    <mergeCell ref="K26:L26"/>
    <mergeCell ref="H25:J25"/>
    <mergeCell ref="B23:G23"/>
    <mergeCell ref="I23:J23"/>
    <mergeCell ref="M23:R23"/>
    <mergeCell ref="B24:G24"/>
    <mergeCell ref="I24:J24"/>
    <mergeCell ref="M24:R24"/>
    <mergeCell ref="K23:L23"/>
    <mergeCell ref="K24:L24"/>
    <mergeCell ref="B45:I45"/>
    <mergeCell ref="J45:M45"/>
    <mergeCell ref="B44:I44"/>
    <mergeCell ref="J44:M44"/>
    <mergeCell ref="B37:G37"/>
    <mergeCell ref="I37:J37"/>
    <mergeCell ref="M37:R37"/>
    <mergeCell ref="B38:G38"/>
    <mergeCell ref="I38:J38"/>
    <mergeCell ref="M38:R38"/>
    <mergeCell ref="K37:L37"/>
    <mergeCell ref="K38:L38"/>
    <mergeCell ref="T27:U27"/>
    <mergeCell ref="T25:U25"/>
    <mergeCell ref="B30:C30"/>
    <mergeCell ref="I30:J30"/>
    <mergeCell ref="K30:L30"/>
    <mergeCell ref="M30:R30"/>
    <mergeCell ref="T30:U30"/>
    <mergeCell ref="I27:J27"/>
    <mergeCell ref="K27:L27"/>
    <mergeCell ref="M27:R27"/>
    <mergeCell ref="B27:C27"/>
    <mergeCell ref="B29:G29"/>
    <mergeCell ref="I29:J29"/>
    <mergeCell ref="M29:R29"/>
    <mergeCell ref="K29:L29"/>
    <mergeCell ref="B28:G28"/>
    <mergeCell ref="I28:J28"/>
    <mergeCell ref="M28:R28"/>
    <mergeCell ref="K28:L28"/>
    <mergeCell ref="B25:G25"/>
    <mergeCell ref="M25:R25"/>
    <mergeCell ref="B26:G26"/>
    <mergeCell ref="I26:J26"/>
    <mergeCell ref="M26:R26"/>
    <mergeCell ref="M31:R31"/>
    <mergeCell ref="B34:G34"/>
    <mergeCell ref="I34:J34"/>
    <mergeCell ref="K34:L34"/>
    <mergeCell ref="M34:R34"/>
    <mergeCell ref="B35:C35"/>
    <mergeCell ref="B32:C32"/>
    <mergeCell ref="B31:G31"/>
    <mergeCell ref="I31:J31"/>
    <mergeCell ref="K31:L31"/>
    <mergeCell ref="B33:G33"/>
    <mergeCell ref="I33:J33"/>
    <mergeCell ref="M33:R33"/>
    <mergeCell ref="K33:L33"/>
    <mergeCell ref="T32:U32"/>
    <mergeCell ref="T35:U35"/>
    <mergeCell ref="T37:U37"/>
    <mergeCell ref="H32:I32"/>
    <mergeCell ref="H35:I35"/>
    <mergeCell ref="B43:I43"/>
    <mergeCell ref="J43:M43"/>
    <mergeCell ref="B36:G36"/>
    <mergeCell ref="I36:J36"/>
    <mergeCell ref="K36:L36"/>
    <mergeCell ref="M36:R36"/>
    <mergeCell ref="B40:M40"/>
    <mergeCell ref="K32:L32"/>
    <mergeCell ref="K35:L35"/>
  </mergeCells>
  <phoneticPr fontId="1"/>
  <hyperlinks>
    <hyperlink ref="T2:V2" location="目次!A1" display="戻る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horizontalDpi="4294967293" verticalDpi="4294967293" r:id="rId1"/>
  <ignoredErrors>
    <ignoredError sqref="B27:G35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13</xdr:col>
                    <xdr:colOff>95250</xdr:colOff>
                    <xdr:row>6</xdr:row>
                    <xdr:rowOff>0</xdr:rowOff>
                  </from>
                  <to>
                    <xdr:col>16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17</xdr:col>
                    <xdr:colOff>9525</xdr:colOff>
                    <xdr:row>6</xdr:row>
                    <xdr:rowOff>0</xdr:rowOff>
                  </from>
                  <to>
                    <xdr:col>17</xdr:col>
                    <xdr:colOff>571500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500-000000000000}">
          <x14:formula1>
            <xm:f>MST!$D$4:$D$17</xm:f>
          </x14:formula1>
          <xm:sqref>M17:R17 M19:R19 M21:R21 M23:R23 N32:R32 N35:R35</xm:sqref>
        </x14:dataValidation>
        <x14:dataValidation type="list" allowBlank="1" showInputMessage="1" showErrorMessage="1" xr:uid="{00000000-0002-0000-0500-000001000000}">
          <x14:formula1>
            <xm:f>MST!$F$4:$F$17</xm:f>
          </x14:formula1>
          <xm:sqref>I17:J17 I19:J19 I21:J21 I23:J23 B21:G21</xm:sqref>
        </x14:dataValidation>
        <x14:dataValidation type="list" allowBlank="1" showInputMessage="1" showErrorMessage="1" xr:uid="{00000000-0002-0000-0500-000002000000}">
          <x14:formula1>
            <xm:f>MST!$B$4:$B$17</xm:f>
          </x14:formula1>
          <xm:sqref>B17:G17 B19:G19 B23:G23</xm:sqref>
        </x14:dataValidation>
        <x14:dataValidation type="list" allowBlank="1" showInputMessage="1" xr:uid="{00000000-0002-0000-0500-000003000000}">
          <x14:formula1>
            <xm:f>MST!$B$4:$B$17</xm:f>
          </x14:formula1>
          <xm:sqref>B25:G25 B37:G37 D27:G27 B27 D32:G32 D30:G30 B30 D35:G35</xm:sqref>
        </x14:dataValidation>
        <x14:dataValidation type="list" allowBlank="1" showInputMessage="1" xr:uid="{00000000-0002-0000-0500-000004000000}">
          <x14:formula1>
            <xm:f>MST!$F$4:$F$17</xm:f>
          </x14:formula1>
          <xm:sqref>I37:J37 I27:J27 I30:J30</xm:sqref>
        </x14:dataValidation>
        <x14:dataValidation type="list" allowBlank="1" showInputMessage="1" xr:uid="{00000000-0002-0000-0500-000005000000}">
          <x14:formula1>
            <xm:f>MST!$D$4:$D$17</xm:f>
          </x14:formula1>
          <xm:sqref>M27:R27 M25:R25 M30:R30 M37:R37</xm:sqref>
        </x14:dataValidation>
        <x14:dataValidation type="list" allowBlank="1" showInputMessage="1" showErrorMessage="1" xr:uid="{00000000-0002-0000-0500-000006000000}">
          <x14:formula1>
            <xm:f>目次!$F$28:$F$112</xm:f>
          </x14:formula1>
          <xm:sqref>B3:R5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7">
    <tabColor theme="8" tint="0.79998168889431442"/>
    <pageSetUpPr fitToPage="1"/>
  </sheetPr>
  <dimension ref="A2:Y21"/>
  <sheetViews>
    <sheetView showGridLines="0" showRowColHeaders="0" topLeftCell="A10" zoomScale="130" zoomScaleNormal="130" zoomScalePageLayoutView="205" workbookViewId="0">
      <selection activeCell="L22" sqref="L22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1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ht="13.5" customHeight="1" x14ac:dyDescent="0.15">
      <c r="C3" s="112" t="s">
        <v>91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5" ht="13.5" customHeight="1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5" ht="13.5" customHeight="1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5" ht="20.85" customHeight="1" x14ac:dyDescent="0.15">
      <c r="B6" s="73" t="s">
        <v>8</v>
      </c>
      <c r="C6" s="75">
        <v>1</v>
      </c>
      <c r="D6" s="20" t="s">
        <v>193</v>
      </c>
      <c r="E6" s="102" t="s">
        <v>74</v>
      </c>
      <c r="F6" s="102"/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2:25" ht="20.85" customHeight="1" x14ac:dyDescent="0.15">
      <c r="F7" s="114"/>
      <c r="G7" s="114"/>
      <c r="H7" s="113"/>
      <c r="I7" s="113"/>
      <c r="J7" s="113"/>
      <c r="K7" s="113"/>
      <c r="L7" s="113"/>
      <c r="M7" s="113"/>
      <c r="P7" s="1"/>
      <c r="Q7" s="104"/>
      <c r="R7" s="104"/>
      <c r="S7" s="104"/>
      <c r="T7" s="104"/>
      <c r="U7" s="104"/>
      <c r="V7" s="104"/>
    </row>
    <row r="8" spans="2:25" ht="20.85" customHeight="1" x14ac:dyDescent="0.15">
      <c r="C8" s="131"/>
      <c r="D8" s="131"/>
      <c r="E8" s="131"/>
      <c r="F8" s="131"/>
      <c r="G8" s="131"/>
      <c r="H8" s="131"/>
      <c r="I8" s="131"/>
      <c r="J8" s="1"/>
      <c r="K8" s="1"/>
      <c r="L8" s="1"/>
    </row>
    <row r="9" spans="2:25" ht="22.5" customHeight="1" x14ac:dyDescent="0.15">
      <c r="C9" s="105" t="s">
        <v>0</v>
      </c>
      <c r="D9" s="105"/>
      <c r="E9" s="11" t="s">
        <v>8</v>
      </c>
      <c r="F9" s="106"/>
      <c r="G9" s="106"/>
      <c r="H9" s="106"/>
      <c r="I9" s="106"/>
      <c r="J9" s="106"/>
      <c r="K9" s="106"/>
      <c r="L9" s="106"/>
      <c r="M9" s="106"/>
      <c r="N9" s="106"/>
      <c r="O9" s="12" t="s">
        <v>10</v>
      </c>
      <c r="P9" s="10"/>
      <c r="Q9" s="10"/>
      <c r="R9" s="10"/>
      <c r="S9" s="10"/>
      <c r="T9" s="10"/>
    </row>
    <row r="10" spans="2:25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5" ht="22.5" customHeight="1" x14ac:dyDescent="0.15">
      <c r="C11" s="111" t="s">
        <v>1</v>
      </c>
      <c r="D11" s="111"/>
      <c r="E11" s="107">
        <v>87</v>
      </c>
      <c r="F11" s="108"/>
      <c r="G11" s="108"/>
      <c r="H11" s="108"/>
      <c r="I11" s="17" t="s">
        <v>3</v>
      </c>
      <c r="J11" s="115" t="s">
        <v>5</v>
      </c>
      <c r="K11" s="132"/>
      <c r="L11" s="132"/>
      <c r="M11" s="116"/>
      <c r="N11" s="107"/>
      <c r="O11" s="108"/>
      <c r="P11" s="108"/>
      <c r="Q11" s="130" t="s">
        <v>54</v>
      </c>
      <c r="R11" s="130"/>
      <c r="S11" s="16"/>
      <c r="T11" s="10"/>
    </row>
    <row r="12" spans="2:25" ht="24.75" customHeight="1" x14ac:dyDescent="0.15">
      <c r="C12" s="111" t="s">
        <v>2</v>
      </c>
      <c r="D12" s="111"/>
      <c r="E12" s="107"/>
      <c r="F12" s="108"/>
      <c r="G12" s="108"/>
      <c r="H12" s="108"/>
      <c r="I12" s="17" t="s">
        <v>4</v>
      </c>
      <c r="J12" s="133" t="s">
        <v>66</v>
      </c>
      <c r="K12" s="134"/>
      <c r="L12" s="134"/>
      <c r="M12" s="135"/>
      <c r="N12" s="109">
        <f>E12^0.663*N11^0.4444*0.008883</f>
        <v>0</v>
      </c>
      <c r="O12" s="110"/>
      <c r="P12" s="110"/>
      <c r="Q12" s="136" t="s">
        <v>58</v>
      </c>
      <c r="R12" s="136"/>
      <c r="S12" s="16"/>
      <c r="T12" s="10"/>
    </row>
    <row r="13" spans="2:25" x14ac:dyDescent="0.15">
      <c r="I13" s="120" t="s">
        <v>68</v>
      </c>
      <c r="J13" s="121"/>
      <c r="K13" s="121"/>
      <c r="L13" s="121"/>
      <c r="M13" s="121"/>
      <c r="N13" s="121"/>
      <c r="O13" s="121"/>
      <c r="P13" s="121"/>
      <c r="Q13" s="121"/>
      <c r="R13" s="121"/>
    </row>
    <row r="14" spans="2:25" x14ac:dyDescent="0.15">
      <c r="I14" s="21"/>
      <c r="J14" s="22"/>
      <c r="K14" s="22"/>
      <c r="L14" s="22"/>
      <c r="M14" s="22"/>
      <c r="N14" s="22"/>
      <c r="O14" s="22"/>
      <c r="P14" s="22"/>
      <c r="Q14" s="22"/>
      <c r="R14" s="22"/>
    </row>
    <row r="15" spans="2:25" s="2" customFormat="1" ht="22.5" customHeight="1" x14ac:dyDescent="0.15">
      <c r="B15" s="125" t="s">
        <v>152</v>
      </c>
      <c r="C15" s="125"/>
      <c r="D15" s="2" t="s">
        <v>8</v>
      </c>
      <c r="F15" s="2" t="s">
        <v>9</v>
      </c>
      <c r="H15" s="2" t="s">
        <v>10</v>
      </c>
    </row>
    <row r="17" spans="1:25" s="2" customFormat="1" ht="22.5" customHeight="1" x14ac:dyDescent="0.15">
      <c r="A17" s="2" t="s">
        <v>11</v>
      </c>
      <c r="B17" s="125" t="s">
        <v>183</v>
      </c>
      <c r="C17" s="125"/>
      <c r="D17" s="125"/>
      <c r="E17" s="125"/>
      <c r="F17" s="125"/>
      <c r="G17" s="125"/>
      <c r="H17" s="125"/>
      <c r="I17" s="3" t="s">
        <v>24</v>
      </c>
      <c r="J17" s="105" t="s">
        <v>185</v>
      </c>
      <c r="K17" s="105"/>
      <c r="L17" s="105"/>
      <c r="M17" s="105"/>
      <c r="N17" s="105" t="s">
        <v>186</v>
      </c>
      <c r="O17" s="105"/>
      <c r="P17" s="105"/>
      <c r="Q17" s="105"/>
      <c r="R17" s="19"/>
      <c r="S17" s="19"/>
      <c r="T17" s="19"/>
      <c r="U17" s="19"/>
      <c r="V17" s="4"/>
      <c r="W17" s="3"/>
      <c r="X17" s="3"/>
      <c r="Y17" s="5"/>
    </row>
    <row r="18" spans="1:25" x14ac:dyDescent="0.15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25" s="2" customFormat="1" ht="22.5" customHeight="1" x14ac:dyDescent="0.15">
      <c r="B19" s="165" t="s">
        <v>214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/>
      <c r="V19" s="4"/>
      <c r="W19" s="3"/>
      <c r="X19" s="3"/>
      <c r="Y19" s="5"/>
    </row>
    <row r="21" spans="1:25" x14ac:dyDescent="0.15">
      <c r="C21" s="1"/>
      <c r="D21" s="1"/>
      <c r="E21" s="1"/>
      <c r="F21" s="1"/>
      <c r="G21" s="1"/>
      <c r="H21" s="1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"/>
    </row>
  </sheetData>
  <protectedRanges>
    <protectedRange sqref="F9 E11:E12 N11 E15 G15" name="範囲1"/>
  </protectedRanges>
  <mergeCells count="26">
    <mergeCell ref="W2:Y2"/>
    <mergeCell ref="C3:U5"/>
    <mergeCell ref="F7:G7"/>
    <mergeCell ref="H7:M7"/>
    <mergeCell ref="Q7:V7"/>
    <mergeCell ref="E6:I6"/>
    <mergeCell ref="C8:I8"/>
    <mergeCell ref="C9:D9"/>
    <mergeCell ref="F9:N9"/>
    <mergeCell ref="C11:D11"/>
    <mergeCell ref="E11:H11"/>
    <mergeCell ref="J11:M11"/>
    <mergeCell ref="N11:P11"/>
    <mergeCell ref="Q11:R11"/>
    <mergeCell ref="C12:D12"/>
    <mergeCell ref="E12:H12"/>
    <mergeCell ref="J12:M12"/>
    <mergeCell ref="N12:P12"/>
    <mergeCell ref="Q12:R12"/>
    <mergeCell ref="N17:Q17"/>
    <mergeCell ref="B18:M18"/>
    <mergeCell ref="B19:U19"/>
    <mergeCell ref="I13:R13"/>
    <mergeCell ref="B15:C15"/>
    <mergeCell ref="B17:H17"/>
    <mergeCell ref="J17:M17"/>
  </mergeCells>
  <phoneticPr fontId="1"/>
  <hyperlinks>
    <hyperlink ref="W2:Y2" location="目次!A1" display="戻る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600-000000000000}">
          <x14:formula1>
            <xm:f>MST!$B$22:$B$26</xm:f>
          </x14:formula1>
          <xm:sqref>C8:I8</xm:sqref>
        </x14:dataValidation>
        <x14:dataValidation type="list" allowBlank="1" showInputMessage="1" xr:uid="{00000000-0002-0000-0600-000001000000}">
          <x14:formula1>
            <xm:f>目次!$F$28:$F$40</xm:f>
          </x14:formula1>
          <xm:sqref>C3:U5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8">
    <tabColor theme="8" tint="0.79998168889431442"/>
    <pageSetUpPr fitToPage="1"/>
  </sheetPr>
  <dimension ref="A2:Y21"/>
  <sheetViews>
    <sheetView showGridLines="0" showRowColHeaders="0" topLeftCell="A7" zoomScale="130" zoomScaleNormal="130" zoomScalePageLayoutView="205" workbookViewId="0">
      <selection activeCell="E12" sqref="E12:H12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1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ht="13.5" customHeight="1" x14ac:dyDescent="0.15">
      <c r="C3" s="112" t="s">
        <v>99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5" ht="13.5" customHeight="1" x14ac:dyDescent="0.15"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5" ht="13.5" customHeight="1" x14ac:dyDescent="0.15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5" ht="20.85" customHeight="1" x14ac:dyDescent="0.15">
      <c r="B6" s="73" t="s">
        <v>8</v>
      </c>
      <c r="C6" s="75"/>
      <c r="D6" s="20" t="s">
        <v>194</v>
      </c>
      <c r="E6" s="102" t="s">
        <v>74</v>
      </c>
      <c r="F6" s="102"/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2:25" ht="20.85" customHeight="1" x14ac:dyDescent="0.15">
      <c r="F7" s="114"/>
      <c r="G7" s="114"/>
      <c r="H7" s="113"/>
      <c r="I7" s="113"/>
      <c r="J7" s="113"/>
      <c r="K7" s="113"/>
      <c r="L7" s="113"/>
      <c r="M7" s="113"/>
      <c r="P7" s="1"/>
      <c r="Q7" s="104"/>
      <c r="R7" s="104"/>
      <c r="S7" s="104"/>
      <c r="T7" s="104"/>
      <c r="U7" s="104"/>
      <c r="V7" s="104"/>
    </row>
    <row r="8" spans="2:25" ht="20.85" customHeight="1" x14ac:dyDescent="0.15">
      <c r="C8" s="131"/>
      <c r="D8" s="131"/>
      <c r="E8" s="131"/>
      <c r="F8" s="131"/>
      <c r="G8" s="131"/>
      <c r="H8" s="131"/>
      <c r="I8" s="131"/>
      <c r="J8" s="1"/>
      <c r="K8" s="1"/>
      <c r="L8" s="1"/>
    </row>
    <row r="9" spans="2:25" ht="22.5" customHeight="1" x14ac:dyDescent="0.15">
      <c r="C9" s="105" t="s">
        <v>0</v>
      </c>
      <c r="D9" s="105"/>
      <c r="E9" s="11" t="s">
        <v>8</v>
      </c>
      <c r="F9" s="106"/>
      <c r="G9" s="106"/>
      <c r="H9" s="106"/>
      <c r="I9" s="106"/>
      <c r="J9" s="106"/>
      <c r="K9" s="106"/>
      <c r="L9" s="106"/>
      <c r="M9" s="106"/>
      <c r="N9" s="106"/>
      <c r="O9" s="12" t="s">
        <v>10</v>
      </c>
      <c r="P9" s="10"/>
      <c r="Q9" s="10"/>
      <c r="R9" s="10"/>
      <c r="S9" s="10"/>
      <c r="T9" s="10"/>
    </row>
    <row r="10" spans="2:25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5" ht="22.5" customHeight="1" x14ac:dyDescent="0.15">
      <c r="C11" s="111" t="s">
        <v>1</v>
      </c>
      <c r="D11" s="111"/>
      <c r="E11" s="107"/>
      <c r="F11" s="108"/>
      <c r="G11" s="108"/>
      <c r="H11" s="108"/>
      <c r="I11" s="17" t="s">
        <v>3</v>
      </c>
      <c r="J11" s="115" t="s">
        <v>5</v>
      </c>
      <c r="K11" s="132"/>
      <c r="L11" s="132"/>
      <c r="M11" s="116"/>
      <c r="N11" s="107"/>
      <c r="O11" s="108"/>
      <c r="P11" s="108"/>
      <c r="Q11" s="130" t="s">
        <v>54</v>
      </c>
      <c r="R11" s="130"/>
      <c r="S11" s="16"/>
      <c r="T11" s="10"/>
    </row>
    <row r="12" spans="2:25" ht="24.75" customHeight="1" x14ac:dyDescent="0.15">
      <c r="C12" s="111" t="s">
        <v>2</v>
      </c>
      <c r="D12" s="111"/>
      <c r="E12" s="107"/>
      <c r="F12" s="108"/>
      <c r="G12" s="108"/>
      <c r="H12" s="108"/>
      <c r="I12" s="17" t="s">
        <v>4</v>
      </c>
      <c r="J12" s="133" t="s">
        <v>66</v>
      </c>
      <c r="K12" s="134"/>
      <c r="L12" s="134"/>
      <c r="M12" s="135"/>
      <c r="N12" s="109">
        <f>E12^0.663*N11^0.4444*0.008883</f>
        <v>0</v>
      </c>
      <c r="O12" s="110"/>
      <c r="P12" s="110"/>
      <c r="Q12" s="136" t="s">
        <v>58</v>
      </c>
      <c r="R12" s="136"/>
      <c r="S12" s="16"/>
      <c r="T12" s="10"/>
    </row>
    <row r="13" spans="2:25" x14ac:dyDescent="0.15">
      <c r="I13" s="120" t="s">
        <v>68</v>
      </c>
      <c r="J13" s="121"/>
      <c r="K13" s="121"/>
      <c r="L13" s="121"/>
      <c r="M13" s="121"/>
      <c r="N13" s="121"/>
      <c r="O13" s="121"/>
      <c r="P13" s="121"/>
      <c r="Q13" s="121"/>
      <c r="R13" s="121"/>
    </row>
    <row r="14" spans="2:25" x14ac:dyDescent="0.15">
      <c r="I14" s="21"/>
      <c r="J14" s="22"/>
      <c r="K14" s="22"/>
      <c r="L14" s="22"/>
      <c r="M14" s="22"/>
      <c r="N14" s="22"/>
      <c r="O14" s="22"/>
      <c r="P14" s="22"/>
      <c r="Q14" s="22"/>
      <c r="R14" s="22"/>
    </row>
    <row r="15" spans="2:25" s="2" customFormat="1" ht="22.5" customHeight="1" x14ac:dyDescent="0.15">
      <c r="B15" s="125" t="s">
        <v>152</v>
      </c>
      <c r="C15" s="125"/>
      <c r="D15" s="2" t="s">
        <v>8</v>
      </c>
      <c r="F15" s="2" t="s">
        <v>9</v>
      </c>
      <c r="H15" s="2" t="s">
        <v>10</v>
      </c>
    </row>
    <row r="17" spans="1:25" s="2" customFormat="1" ht="22.5" customHeight="1" x14ac:dyDescent="0.15">
      <c r="A17" s="2" t="s">
        <v>11</v>
      </c>
      <c r="B17" s="125" t="s">
        <v>187</v>
      </c>
      <c r="C17" s="125"/>
      <c r="D17" s="125"/>
      <c r="E17" s="125"/>
      <c r="F17" s="125"/>
      <c r="G17" s="125"/>
      <c r="H17" s="125"/>
      <c r="I17" s="3" t="s">
        <v>24</v>
      </c>
      <c r="J17" s="105" t="s">
        <v>184</v>
      </c>
      <c r="K17" s="105"/>
      <c r="L17" s="105"/>
      <c r="M17" s="105"/>
      <c r="N17" s="105" t="s">
        <v>186</v>
      </c>
      <c r="O17" s="105"/>
      <c r="P17" s="105"/>
      <c r="Q17" s="105"/>
      <c r="R17" s="19"/>
      <c r="S17" s="19"/>
      <c r="T17" s="19"/>
      <c r="U17" s="19"/>
      <c r="V17" s="4"/>
      <c r="W17" s="3"/>
      <c r="X17" s="3"/>
      <c r="Y17" s="5"/>
    </row>
    <row r="18" spans="1:25" x14ac:dyDescent="0.15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25" s="2" customFormat="1" ht="38.25" customHeight="1" x14ac:dyDescent="0.15">
      <c r="B19" s="168" t="s">
        <v>215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70"/>
      <c r="V19" s="4"/>
      <c r="W19" s="3"/>
      <c r="X19" s="3"/>
      <c r="Y19" s="5"/>
    </row>
    <row r="21" spans="1:25" x14ac:dyDescent="0.15">
      <c r="C21" s="1"/>
      <c r="D21" s="1"/>
      <c r="E21" s="1"/>
      <c r="F21" s="1"/>
      <c r="G21" s="1"/>
      <c r="H21" s="1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"/>
    </row>
  </sheetData>
  <protectedRanges>
    <protectedRange sqref="F9 E11:E12 N11 E15 G15" name="範囲1"/>
  </protectedRanges>
  <mergeCells count="26">
    <mergeCell ref="W2:Y2"/>
    <mergeCell ref="C3:U5"/>
    <mergeCell ref="F7:G7"/>
    <mergeCell ref="H7:M7"/>
    <mergeCell ref="Q7:V7"/>
    <mergeCell ref="E6:I6"/>
    <mergeCell ref="C8:I8"/>
    <mergeCell ref="C9:D9"/>
    <mergeCell ref="F9:N9"/>
    <mergeCell ref="C11:D11"/>
    <mergeCell ref="E11:H11"/>
    <mergeCell ref="J11:M11"/>
    <mergeCell ref="N11:P11"/>
    <mergeCell ref="Q11:R11"/>
    <mergeCell ref="C12:D12"/>
    <mergeCell ref="E12:H12"/>
    <mergeCell ref="J12:M12"/>
    <mergeCell ref="N12:P12"/>
    <mergeCell ref="Q12:R12"/>
    <mergeCell ref="B19:U19"/>
    <mergeCell ref="I13:R13"/>
    <mergeCell ref="B15:C15"/>
    <mergeCell ref="B17:H17"/>
    <mergeCell ref="J17:M17"/>
    <mergeCell ref="N17:Q17"/>
    <mergeCell ref="B18:M18"/>
  </mergeCells>
  <phoneticPr fontId="1"/>
  <hyperlinks>
    <hyperlink ref="W2:Y2" location="目次!A1" display="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MST!$B$22:$B$26</xm:f>
          </x14:formula1>
          <xm:sqref>C8:I8</xm:sqref>
        </x14:dataValidation>
        <x14:dataValidation type="list" allowBlank="1" showInputMessage="1" xr:uid="{00000000-0002-0000-0700-000001000000}">
          <x14:formula1>
            <xm:f>目次!$F$28:$F$40</xm:f>
          </x14:formula1>
          <xm:sqref>C3:U5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0">
    <tabColor theme="8" tint="0.79998168889431442"/>
    <pageSetUpPr fitToPage="1"/>
  </sheetPr>
  <dimension ref="A2:AA61"/>
  <sheetViews>
    <sheetView showGridLines="0" showRowColHeaders="0" zoomScale="130" zoomScaleNormal="130" zoomScalePageLayoutView="205" workbookViewId="0">
      <selection activeCell="W2" sqref="W2:Y2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2.25" customWidth="1"/>
    <col min="7" max="7" width="3.125" customWidth="1"/>
    <col min="8" max="8" width="2.875" customWidth="1"/>
    <col min="9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125" customWidth="1"/>
    <col min="24" max="24" width="2.625" customWidth="1"/>
    <col min="25" max="25" width="1.125" customWidth="1"/>
  </cols>
  <sheetData>
    <row r="2" spans="2:25" x14ac:dyDescent="0.15">
      <c r="W2" s="103" t="s">
        <v>64</v>
      </c>
      <c r="X2" s="103"/>
      <c r="Y2" s="103"/>
    </row>
    <row r="3" spans="2:25" ht="13.5" customHeight="1" x14ac:dyDescent="0.15">
      <c r="C3" s="164" t="s">
        <v>213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spans="2:25" ht="13.5" customHeight="1" x14ac:dyDescent="0.1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</row>
    <row r="5" spans="2:25" ht="13.5" customHeight="1" x14ac:dyDescent="0.15"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</row>
    <row r="6" spans="2:25" ht="20.85" customHeight="1" x14ac:dyDescent="0.15">
      <c r="B6" s="73" t="s">
        <v>8</v>
      </c>
      <c r="C6" s="75"/>
      <c r="D6" s="20" t="s">
        <v>26</v>
      </c>
      <c r="E6" s="102" t="s">
        <v>74</v>
      </c>
      <c r="F6" s="102"/>
      <c r="G6" s="102"/>
      <c r="H6" s="102"/>
      <c r="I6" s="102"/>
      <c r="J6" s="20"/>
      <c r="K6" s="20"/>
      <c r="L6" s="20"/>
      <c r="M6" s="20"/>
      <c r="N6" s="20"/>
      <c r="O6" s="20"/>
      <c r="P6" s="20"/>
      <c r="Q6" s="20"/>
      <c r="R6" s="20"/>
    </row>
    <row r="7" spans="2:25" ht="20.85" customHeight="1" x14ac:dyDescent="0.15">
      <c r="F7" s="114"/>
      <c r="G7" s="114"/>
      <c r="H7" s="113"/>
      <c r="I7" s="113"/>
      <c r="J7" s="113"/>
      <c r="K7" s="113"/>
      <c r="L7" s="113"/>
      <c r="M7" s="113"/>
      <c r="P7" s="1" t="s">
        <v>53</v>
      </c>
      <c r="Q7" s="104"/>
      <c r="R7" s="104"/>
      <c r="S7" s="104"/>
      <c r="T7" s="104"/>
      <c r="U7" s="104"/>
      <c r="V7" s="104"/>
    </row>
    <row r="8" spans="2:25" ht="20.85" customHeight="1" x14ac:dyDescent="0.15">
      <c r="C8" s="131"/>
      <c r="D8" s="131"/>
      <c r="E8" s="131"/>
      <c r="F8" s="131"/>
      <c r="G8" s="131"/>
      <c r="H8" s="131"/>
      <c r="I8" s="131"/>
      <c r="J8" s="1"/>
      <c r="K8" s="1"/>
      <c r="L8" s="1"/>
    </row>
    <row r="9" spans="2:25" ht="22.5" customHeight="1" x14ac:dyDescent="0.15">
      <c r="C9" s="105" t="s">
        <v>0</v>
      </c>
      <c r="D9" s="105"/>
      <c r="E9" s="11" t="s">
        <v>8</v>
      </c>
      <c r="F9" s="106"/>
      <c r="G9" s="106"/>
      <c r="H9" s="106"/>
      <c r="I9" s="106"/>
      <c r="J9" s="106"/>
      <c r="K9" s="106"/>
      <c r="L9" s="106"/>
      <c r="M9" s="106"/>
      <c r="N9" s="106"/>
      <c r="O9" s="12" t="s">
        <v>10</v>
      </c>
      <c r="P9" s="10"/>
      <c r="Q9" s="10"/>
      <c r="R9" s="10"/>
      <c r="S9" s="10"/>
      <c r="T9" s="10"/>
    </row>
    <row r="10" spans="2:25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5" ht="22.5" customHeight="1" x14ac:dyDescent="0.15">
      <c r="C11" s="111" t="s">
        <v>1</v>
      </c>
      <c r="D11" s="111"/>
      <c r="E11" s="107"/>
      <c r="F11" s="108"/>
      <c r="G11" s="108"/>
      <c r="H11" s="108"/>
      <c r="I11" s="17" t="s">
        <v>3</v>
      </c>
      <c r="J11" s="115" t="s">
        <v>5</v>
      </c>
      <c r="K11" s="132"/>
      <c r="L11" s="132"/>
      <c r="M11" s="116"/>
      <c r="N11" s="107"/>
      <c r="O11" s="108"/>
      <c r="P11" s="108"/>
      <c r="Q11" s="130" t="s">
        <v>54</v>
      </c>
      <c r="R11" s="130"/>
      <c r="S11" s="16"/>
      <c r="T11" s="10"/>
    </row>
    <row r="12" spans="2:25" ht="24.75" customHeight="1" x14ac:dyDescent="0.15">
      <c r="C12" s="111" t="s">
        <v>2</v>
      </c>
      <c r="D12" s="111"/>
      <c r="E12" s="107"/>
      <c r="F12" s="108"/>
      <c r="G12" s="108"/>
      <c r="H12" s="108"/>
      <c r="I12" s="17" t="s">
        <v>4</v>
      </c>
      <c r="J12" s="133" t="s">
        <v>66</v>
      </c>
      <c r="K12" s="134"/>
      <c r="L12" s="134"/>
      <c r="M12" s="135"/>
      <c r="N12" s="109">
        <f>E12^0.663*N11^0.4444*0.008883</f>
        <v>0</v>
      </c>
      <c r="O12" s="110"/>
      <c r="P12" s="110"/>
      <c r="Q12" s="136" t="s">
        <v>58</v>
      </c>
      <c r="R12" s="136"/>
      <c r="S12" s="16"/>
      <c r="T12" s="10"/>
    </row>
    <row r="13" spans="2:25" x14ac:dyDescent="0.15">
      <c r="I13" s="120" t="s">
        <v>68</v>
      </c>
      <c r="J13" s="121"/>
      <c r="K13" s="121"/>
      <c r="L13" s="121"/>
      <c r="M13" s="121"/>
      <c r="N13" s="121"/>
      <c r="O13" s="121"/>
      <c r="P13" s="121"/>
      <c r="Q13" s="121"/>
      <c r="R13" s="121"/>
    </row>
    <row r="14" spans="2:25" x14ac:dyDescent="0.15">
      <c r="I14" s="21"/>
      <c r="J14" s="22"/>
      <c r="K14" s="22"/>
      <c r="L14" s="22"/>
      <c r="M14" s="22"/>
      <c r="N14" s="22"/>
      <c r="O14" s="22"/>
      <c r="P14" s="22"/>
      <c r="Q14" s="22"/>
      <c r="R14" s="22"/>
    </row>
    <row r="15" spans="2:25" s="2" customFormat="1" ht="22.5" customHeight="1" x14ac:dyDescent="0.15">
      <c r="B15" s="125" t="s">
        <v>152</v>
      </c>
      <c r="C15" s="125"/>
      <c r="D15" s="2" t="s">
        <v>8</v>
      </c>
      <c r="F15" s="2" t="s">
        <v>9</v>
      </c>
      <c r="H15" s="2" t="s">
        <v>10</v>
      </c>
    </row>
    <row r="17" spans="1:27" s="2" customFormat="1" ht="22.5" customHeight="1" x14ac:dyDescent="0.15">
      <c r="A17" s="2" t="s">
        <v>11</v>
      </c>
      <c r="B17" s="125" t="s">
        <v>100</v>
      </c>
      <c r="C17" s="125"/>
      <c r="D17" s="125"/>
      <c r="E17" s="125"/>
      <c r="F17" s="125"/>
      <c r="G17" s="125"/>
      <c r="H17" s="125"/>
      <c r="I17" s="3"/>
      <c r="J17" s="105"/>
      <c r="K17" s="105"/>
      <c r="L17" s="105"/>
      <c r="M17" s="105"/>
      <c r="N17" s="3"/>
      <c r="O17" s="3"/>
      <c r="P17" s="105"/>
      <c r="Q17" s="105"/>
      <c r="R17" s="105"/>
      <c r="S17" s="105"/>
      <c r="T17" s="105"/>
      <c r="U17" s="105"/>
      <c r="V17" s="4" t="s">
        <v>8</v>
      </c>
      <c r="W17" s="3">
        <v>120</v>
      </c>
      <c r="X17" s="3" t="s">
        <v>27</v>
      </c>
      <c r="Y17" s="5" t="s">
        <v>10</v>
      </c>
    </row>
    <row r="19" spans="1:27" s="2" customFormat="1" ht="22.5" customHeight="1" x14ac:dyDescent="0.15">
      <c r="A19" s="2" t="s">
        <v>12</v>
      </c>
      <c r="B19" s="125" t="s">
        <v>100</v>
      </c>
      <c r="C19" s="125"/>
      <c r="D19" s="125"/>
      <c r="E19" s="125"/>
      <c r="F19" s="125"/>
      <c r="G19" s="125"/>
      <c r="H19" s="125"/>
      <c r="I19" s="3"/>
      <c r="J19" s="105"/>
      <c r="K19" s="105"/>
      <c r="L19" s="105"/>
      <c r="M19" s="105"/>
      <c r="N19" s="3"/>
      <c r="O19" s="3"/>
      <c r="P19" s="105"/>
      <c r="Q19" s="105"/>
      <c r="R19" s="105"/>
      <c r="S19" s="105"/>
      <c r="T19" s="105"/>
      <c r="U19" s="105"/>
      <c r="V19" s="4" t="s">
        <v>8</v>
      </c>
      <c r="W19" s="3">
        <v>120</v>
      </c>
      <c r="X19" s="3" t="s">
        <v>27</v>
      </c>
      <c r="Y19" s="5" t="s">
        <v>10</v>
      </c>
    </row>
    <row r="20" spans="1:27" ht="14.25" thickBot="1" x14ac:dyDescent="0.2"/>
    <row r="21" spans="1:27" ht="14.25" thickTop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7" s="2" customFormat="1" ht="22.5" customHeight="1" x14ac:dyDescent="0.15">
      <c r="B22" s="125" t="s">
        <v>7</v>
      </c>
      <c r="C22" s="125"/>
      <c r="D22" s="2" t="s">
        <v>8</v>
      </c>
      <c r="F22" s="2" t="s">
        <v>9</v>
      </c>
      <c r="H22" s="2" t="s">
        <v>10</v>
      </c>
    </row>
    <row r="24" spans="1:27" s="2" customFormat="1" ht="22.5" customHeight="1" x14ac:dyDescent="0.15">
      <c r="A24" s="2" t="s">
        <v>11</v>
      </c>
      <c r="B24" s="125" t="s">
        <v>100</v>
      </c>
      <c r="C24" s="125"/>
      <c r="D24" s="125"/>
      <c r="E24" s="125"/>
      <c r="F24" s="125"/>
      <c r="G24" s="125"/>
      <c r="H24" s="125"/>
      <c r="I24" s="3"/>
      <c r="J24" s="105"/>
      <c r="K24" s="105"/>
      <c r="L24" s="105"/>
      <c r="M24" s="105"/>
      <c r="N24" s="3"/>
      <c r="O24" s="3"/>
      <c r="P24" s="105"/>
      <c r="Q24" s="105"/>
      <c r="R24" s="105"/>
      <c r="S24" s="105"/>
      <c r="T24" s="105"/>
      <c r="U24" s="105"/>
      <c r="V24" s="4" t="s">
        <v>8</v>
      </c>
      <c r="W24" s="3">
        <v>120</v>
      </c>
      <c r="X24" s="3" t="s">
        <v>27</v>
      </c>
      <c r="Y24" s="5" t="s">
        <v>10</v>
      </c>
    </row>
    <row r="26" spans="1:27" s="2" customFormat="1" ht="22.5" customHeight="1" x14ac:dyDescent="0.15">
      <c r="A26" s="2" t="s">
        <v>12</v>
      </c>
      <c r="B26" s="128" t="s">
        <v>56</v>
      </c>
      <c r="C26" s="128"/>
      <c r="D26" s="128"/>
      <c r="E26" s="128"/>
      <c r="F26" s="128"/>
      <c r="G26" s="128"/>
      <c r="H26" s="128"/>
      <c r="I26" s="3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4" t="s">
        <v>8</v>
      </c>
      <c r="W26" s="3">
        <v>30</v>
      </c>
      <c r="X26" s="3" t="s">
        <v>27</v>
      </c>
      <c r="Y26" s="5" t="s">
        <v>10</v>
      </c>
    </row>
    <row r="27" spans="1:27" x14ac:dyDescent="0.15">
      <c r="C27" s="104"/>
      <c r="D27" s="104"/>
      <c r="E27" s="104"/>
      <c r="F27" s="104"/>
      <c r="G27" s="104"/>
      <c r="H27" s="104"/>
      <c r="J27" s="122"/>
      <c r="K27" s="122"/>
      <c r="L27" s="122"/>
      <c r="M27" s="122"/>
      <c r="N27" s="39"/>
      <c r="O27" s="39"/>
      <c r="P27" s="122"/>
      <c r="Q27" s="122"/>
      <c r="R27" s="122"/>
      <c r="S27" s="122"/>
      <c r="T27" s="122"/>
      <c r="U27" s="122"/>
      <c r="V27" s="1"/>
    </row>
    <row r="28" spans="1:27" s="2" customFormat="1" ht="22.5" customHeight="1" x14ac:dyDescent="0.15">
      <c r="A28" s="2" t="s">
        <v>135</v>
      </c>
      <c r="B28" s="171" t="s">
        <v>142</v>
      </c>
      <c r="C28" s="171"/>
      <c r="D28" s="171"/>
      <c r="E28" s="171"/>
      <c r="F28" s="171"/>
      <c r="G28" s="171"/>
      <c r="H28" s="171"/>
      <c r="I28" s="82" t="s">
        <v>24</v>
      </c>
      <c r="J28" s="172" t="s">
        <v>143</v>
      </c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83" t="s">
        <v>8</v>
      </c>
      <c r="W28" s="173" t="s">
        <v>144</v>
      </c>
      <c r="X28" s="173"/>
      <c r="Y28" s="84" t="s">
        <v>10</v>
      </c>
      <c r="Z28" s="85"/>
      <c r="AA28" s="85" t="s">
        <v>209</v>
      </c>
    </row>
    <row r="29" spans="1:27" x14ac:dyDescent="0.15">
      <c r="C29" s="104"/>
      <c r="D29" s="104"/>
      <c r="E29" s="104"/>
      <c r="F29" s="104"/>
      <c r="G29" s="104"/>
      <c r="H29" s="104"/>
      <c r="J29" s="122"/>
      <c r="K29" s="122"/>
      <c r="L29" s="122"/>
      <c r="M29" s="122"/>
      <c r="N29" s="39"/>
      <c r="O29" s="39"/>
      <c r="P29" s="122"/>
      <c r="Q29" s="122"/>
      <c r="R29" s="122"/>
      <c r="S29" s="122"/>
      <c r="T29" s="122"/>
      <c r="U29" s="122"/>
      <c r="V29" s="1"/>
    </row>
    <row r="30" spans="1:27" s="2" customFormat="1" ht="22.5" customHeight="1" x14ac:dyDescent="0.15">
      <c r="A30" s="2" t="s">
        <v>136</v>
      </c>
      <c r="B30" s="125" t="s">
        <v>29</v>
      </c>
      <c r="C30" s="125"/>
      <c r="D30" s="125"/>
      <c r="E30" s="125"/>
      <c r="F30" s="125"/>
      <c r="G30" s="125"/>
      <c r="H30" s="125"/>
      <c r="I30" s="3" t="s">
        <v>24</v>
      </c>
      <c r="J30" s="129" t="s">
        <v>203</v>
      </c>
      <c r="K30" s="129"/>
      <c r="L30" s="129"/>
      <c r="M30" s="18">
        <f>N12*200</f>
        <v>0</v>
      </c>
      <c r="N30" s="105" t="s">
        <v>61</v>
      </c>
      <c r="O30" s="105"/>
      <c r="P30" s="127" t="s">
        <v>204</v>
      </c>
      <c r="Q30" s="127"/>
      <c r="R30" s="127"/>
      <c r="S30" s="127"/>
      <c r="T30" s="127"/>
      <c r="U30" s="127"/>
      <c r="V30" s="4" t="s">
        <v>8</v>
      </c>
      <c r="W30" s="3">
        <v>180</v>
      </c>
      <c r="X30" s="3" t="s">
        <v>27</v>
      </c>
      <c r="Y30" s="5" t="s">
        <v>10</v>
      </c>
    </row>
    <row r="32" spans="1:27" s="2" customFormat="1" ht="22.5" customHeight="1" x14ac:dyDescent="0.15">
      <c r="A32" s="2" t="s">
        <v>141</v>
      </c>
      <c r="B32" s="125" t="s">
        <v>31</v>
      </c>
      <c r="C32" s="125"/>
      <c r="D32" s="125"/>
      <c r="E32" s="125"/>
      <c r="F32" s="125"/>
      <c r="G32" s="125"/>
      <c r="H32" s="125"/>
      <c r="I32" s="3" t="s">
        <v>24</v>
      </c>
      <c r="J32" s="129" t="s">
        <v>210</v>
      </c>
      <c r="K32" s="129"/>
      <c r="L32" s="129"/>
      <c r="M32" s="18">
        <f>N12*1000</f>
        <v>0</v>
      </c>
      <c r="N32" s="105" t="s">
        <v>61</v>
      </c>
      <c r="O32" s="105"/>
      <c r="P32" s="127" t="s">
        <v>71</v>
      </c>
      <c r="Q32" s="127"/>
      <c r="R32" s="127"/>
      <c r="S32" s="127"/>
      <c r="T32" s="127"/>
      <c r="U32" s="127"/>
      <c r="V32" s="4" t="s">
        <v>8</v>
      </c>
      <c r="W32" s="3">
        <v>30</v>
      </c>
      <c r="X32" s="3" t="s">
        <v>27</v>
      </c>
      <c r="Y32" s="5" t="s">
        <v>10</v>
      </c>
    </row>
    <row r="33" spans="1:26" x14ac:dyDescent="0.15">
      <c r="C33" s="104"/>
      <c r="D33" s="104"/>
      <c r="E33" s="104"/>
      <c r="F33" s="104"/>
      <c r="G33" s="104"/>
      <c r="H33" s="104"/>
      <c r="J33" s="122"/>
      <c r="K33" s="122"/>
      <c r="L33" s="122"/>
      <c r="M33" s="122"/>
      <c r="N33" s="39"/>
      <c r="O33" s="39"/>
      <c r="P33" s="122"/>
      <c r="Q33" s="122"/>
      <c r="R33" s="122"/>
      <c r="S33" s="122"/>
      <c r="T33" s="122"/>
      <c r="U33" s="122"/>
      <c r="V33" s="1"/>
    </row>
    <row r="34" spans="1:26" ht="14.25" x14ac:dyDescent="0.15">
      <c r="A34" s="2" t="s">
        <v>205</v>
      </c>
      <c r="B34" s="125" t="s">
        <v>100</v>
      </c>
      <c r="C34" s="125"/>
      <c r="D34" s="125"/>
      <c r="E34" s="125"/>
      <c r="F34" s="125"/>
      <c r="G34" s="125"/>
      <c r="H34" s="125"/>
      <c r="I34" s="3"/>
      <c r="J34" s="105"/>
      <c r="K34" s="105"/>
      <c r="L34" s="105"/>
      <c r="M34" s="105"/>
      <c r="N34" s="3"/>
      <c r="O34" s="3"/>
      <c r="P34" s="105"/>
      <c r="Q34" s="105"/>
      <c r="R34" s="105"/>
      <c r="S34" s="105"/>
      <c r="T34" s="105"/>
      <c r="U34" s="105"/>
      <c r="V34" s="4" t="s">
        <v>8</v>
      </c>
      <c r="W34" s="3">
        <v>120</v>
      </c>
      <c r="X34" s="3" t="s">
        <v>27</v>
      </c>
      <c r="Y34" s="5" t="s">
        <v>10</v>
      </c>
    </row>
    <row r="35" spans="1:26" s="2" customFormat="1" ht="18.7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6" s="2" customFormat="1" ht="22.5" customHeight="1" x14ac:dyDescent="0.15">
      <c r="A36" s="2" t="s">
        <v>206</v>
      </c>
      <c r="B36" s="125" t="s">
        <v>100</v>
      </c>
      <c r="C36" s="125"/>
      <c r="D36" s="125"/>
      <c r="E36" s="125"/>
      <c r="F36" s="125"/>
      <c r="G36" s="125"/>
      <c r="H36" s="125"/>
      <c r="I36" s="3"/>
      <c r="J36" s="105"/>
      <c r="K36" s="105"/>
      <c r="L36" s="105"/>
      <c r="M36" s="105"/>
      <c r="N36" s="3"/>
      <c r="O36" s="3"/>
      <c r="P36" s="105"/>
      <c r="Q36" s="105"/>
      <c r="R36" s="105"/>
      <c r="S36" s="105"/>
      <c r="T36" s="105"/>
      <c r="U36" s="105"/>
      <c r="V36" s="4" t="s">
        <v>8</v>
      </c>
      <c r="W36" s="3">
        <v>120</v>
      </c>
      <c r="X36" s="3" t="s">
        <v>27</v>
      </c>
      <c r="Y36" s="5" t="s">
        <v>10</v>
      </c>
    </row>
    <row r="37" spans="1:26" ht="14.25" thickBot="1" x14ac:dyDescent="0.2"/>
    <row r="38" spans="1:26" s="2" customFormat="1" ht="22.5" customHeight="1" thickTop="1" x14ac:dyDescent="0.15">
      <c r="A38" s="15"/>
      <c r="B38" s="15"/>
      <c r="C38" s="51"/>
      <c r="D38" s="51"/>
      <c r="E38" s="51"/>
      <c r="F38" s="51"/>
      <c r="G38" s="51"/>
      <c r="H38" s="51"/>
      <c r="I38" s="15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1"/>
      <c r="W38" s="15"/>
      <c r="X38" s="15"/>
      <c r="Y38" s="15"/>
      <c r="Z38"/>
    </row>
    <row r="39" spans="1:26" ht="14.25" x14ac:dyDescent="0.15">
      <c r="A39" s="2"/>
      <c r="B39" s="125" t="s">
        <v>208</v>
      </c>
      <c r="C39" s="125"/>
      <c r="D39" s="2" t="s">
        <v>8</v>
      </c>
      <c r="E39" s="2"/>
      <c r="F39" s="2" t="s">
        <v>9</v>
      </c>
      <c r="G39" s="2"/>
      <c r="H39" s="2" t="s">
        <v>10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2" customFormat="1" ht="22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15">
      <c r="A41" s="2" t="s">
        <v>11</v>
      </c>
      <c r="B41" s="125" t="s">
        <v>100</v>
      </c>
      <c r="C41" s="125"/>
      <c r="D41" s="125"/>
      <c r="E41" s="125"/>
      <c r="F41" s="125"/>
      <c r="G41" s="125"/>
      <c r="H41" s="125"/>
      <c r="I41" s="3"/>
      <c r="J41" s="105"/>
      <c r="K41" s="105"/>
      <c r="L41" s="105"/>
      <c r="M41" s="105"/>
      <c r="N41" s="3"/>
      <c r="O41" s="3"/>
      <c r="P41" s="105"/>
      <c r="Q41" s="105"/>
      <c r="R41" s="105"/>
      <c r="S41" s="105"/>
      <c r="T41" s="105"/>
      <c r="U41" s="105"/>
      <c r="V41" s="4" t="s">
        <v>8</v>
      </c>
      <c r="W41" s="3">
        <v>120</v>
      </c>
      <c r="X41" s="3" t="s">
        <v>27</v>
      </c>
      <c r="Y41" s="5" t="s">
        <v>10</v>
      </c>
    </row>
    <row r="42" spans="1:26" s="2" customFormat="1" ht="22.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15">
      <c r="A43" s="2" t="s">
        <v>12</v>
      </c>
      <c r="B43" s="125" t="s">
        <v>100</v>
      </c>
      <c r="C43" s="125"/>
      <c r="D43" s="125"/>
      <c r="E43" s="125"/>
      <c r="F43" s="125"/>
      <c r="G43" s="125"/>
      <c r="H43" s="125"/>
      <c r="I43" s="3"/>
      <c r="J43" s="105"/>
      <c r="K43" s="105"/>
      <c r="L43" s="105"/>
      <c r="M43" s="105"/>
      <c r="N43" s="3"/>
      <c r="O43" s="3"/>
      <c r="P43" s="105"/>
      <c r="Q43" s="105"/>
      <c r="R43" s="105"/>
      <c r="S43" s="105"/>
      <c r="T43" s="105"/>
      <c r="U43" s="105"/>
      <c r="V43" s="4" t="s">
        <v>8</v>
      </c>
      <c r="W43" s="3">
        <v>120</v>
      </c>
      <c r="X43" s="3" t="s">
        <v>27</v>
      </c>
      <c r="Y43" s="5" t="s">
        <v>10</v>
      </c>
    </row>
    <row r="44" spans="1:26" s="2" customFormat="1" ht="22.5" customHeight="1" thickBot="1" x14ac:dyDescent="0.2">
      <c r="A44"/>
      <c r="B44"/>
      <c r="C44" s="104"/>
      <c r="D44" s="104"/>
      <c r="E44" s="104"/>
      <c r="F44" s="104"/>
      <c r="G44" s="104"/>
      <c r="H44" s="104"/>
      <c r="I44"/>
      <c r="J44" s="122"/>
      <c r="K44" s="122"/>
      <c r="L44" s="122"/>
      <c r="M44" s="122"/>
      <c r="N44" s="39"/>
      <c r="O44" s="39"/>
      <c r="P44" s="122"/>
      <c r="Q44" s="122"/>
      <c r="R44" s="122"/>
      <c r="S44" s="122"/>
      <c r="T44" s="122"/>
      <c r="U44" s="122"/>
      <c r="V44" s="1"/>
      <c r="W44"/>
      <c r="X44"/>
      <c r="Y44"/>
      <c r="Z44"/>
    </row>
    <row r="45" spans="1:26" ht="14.25" thickTop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6" s="2" customFormat="1" ht="22.5" customHeight="1" x14ac:dyDescent="0.15">
      <c r="B46" s="125" t="s">
        <v>207</v>
      </c>
      <c r="C46" s="125"/>
      <c r="D46" s="2" t="s">
        <v>8</v>
      </c>
      <c r="F46" s="2" t="s">
        <v>9</v>
      </c>
      <c r="H46" s="2" t="s">
        <v>10</v>
      </c>
    </row>
    <row r="48" spans="1:26" s="2" customFormat="1" ht="22.5" customHeight="1" x14ac:dyDescent="0.15">
      <c r="A48" s="2" t="s">
        <v>11</v>
      </c>
      <c r="B48" s="125" t="s">
        <v>100</v>
      </c>
      <c r="C48" s="125"/>
      <c r="D48" s="125"/>
      <c r="E48" s="125"/>
      <c r="F48" s="125"/>
      <c r="G48" s="125"/>
      <c r="H48" s="125"/>
      <c r="I48" s="3"/>
      <c r="J48" s="105"/>
      <c r="K48" s="105"/>
      <c r="L48" s="105"/>
      <c r="M48" s="105"/>
      <c r="N48" s="3"/>
      <c r="O48" s="3"/>
      <c r="P48" s="105"/>
      <c r="Q48" s="105"/>
      <c r="R48" s="105"/>
      <c r="S48" s="105"/>
      <c r="T48" s="105"/>
      <c r="U48" s="105"/>
      <c r="V48" s="4" t="s">
        <v>8</v>
      </c>
      <c r="W48" s="3">
        <v>120</v>
      </c>
      <c r="X48" s="3" t="s">
        <v>27</v>
      </c>
      <c r="Y48" s="5" t="s">
        <v>10</v>
      </c>
    </row>
    <row r="50" spans="1:26" s="2" customFormat="1" ht="22.5" customHeight="1" x14ac:dyDescent="0.15">
      <c r="A50" s="2" t="s">
        <v>12</v>
      </c>
      <c r="B50" s="128" t="s">
        <v>56</v>
      </c>
      <c r="C50" s="128"/>
      <c r="D50" s="128"/>
      <c r="E50" s="128"/>
      <c r="F50" s="128"/>
      <c r="G50" s="128"/>
      <c r="H50" s="128"/>
      <c r="I50" s="3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4" t="s">
        <v>8</v>
      </c>
      <c r="W50" s="3">
        <v>30</v>
      </c>
      <c r="X50" s="3" t="s">
        <v>27</v>
      </c>
      <c r="Y50" s="5" t="s">
        <v>10</v>
      </c>
    </row>
    <row r="51" spans="1:26" x14ac:dyDescent="0.15">
      <c r="C51" s="104"/>
      <c r="D51" s="104"/>
      <c r="E51" s="104"/>
      <c r="F51" s="104"/>
      <c r="G51" s="104"/>
      <c r="H51" s="104"/>
      <c r="J51" s="122"/>
      <c r="K51" s="122"/>
      <c r="L51" s="122"/>
      <c r="M51" s="122"/>
      <c r="N51" s="39"/>
      <c r="O51" s="39"/>
      <c r="P51" s="122"/>
      <c r="Q51" s="122"/>
      <c r="R51" s="122"/>
      <c r="S51" s="122"/>
      <c r="T51" s="122"/>
      <c r="U51" s="122"/>
      <c r="V51" s="1"/>
    </row>
    <row r="52" spans="1:26" ht="18.75" x14ac:dyDescent="0.15">
      <c r="A52" s="2" t="s">
        <v>135</v>
      </c>
      <c r="B52" s="125" t="s">
        <v>31</v>
      </c>
      <c r="C52" s="125"/>
      <c r="D52" s="125"/>
      <c r="E52" s="125"/>
      <c r="F52" s="125"/>
      <c r="G52" s="125"/>
      <c r="H52" s="125"/>
      <c r="I52" s="3" t="s">
        <v>24</v>
      </c>
      <c r="J52" s="129" t="s">
        <v>210</v>
      </c>
      <c r="K52" s="129"/>
      <c r="L52" s="129"/>
      <c r="M52" s="18">
        <f>N12*1000</f>
        <v>0</v>
      </c>
      <c r="N52" s="105" t="s">
        <v>61</v>
      </c>
      <c r="O52" s="105"/>
      <c r="P52" s="127" t="s">
        <v>71</v>
      </c>
      <c r="Q52" s="127"/>
      <c r="R52" s="127"/>
      <c r="S52" s="127"/>
      <c r="T52" s="127"/>
      <c r="U52" s="127"/>
      <c r="V52" s="4" t="s">
        <v>8</v>
      </c>
      <c r="W52" s="3">
        <v>30</v>
      </c>
      <c r="X52" s="3" t="s">
        <v>27</v>
      </c>
      <c r="Y52" s="5" t="s">
        <v>10</v>
      </c>
      <c r="Z52" s="2"/>
    </row>
    <row r="53" spans="1:26" s="2" customFormat="1" ht="22.5" customHeight="1" x14ac:dyDescent="0.15">
      <c r="A53"/>
      <c r="B53"/>
      <c r="C53" s="104"/>
      <c r="D53" s="104"/>
      <c r="E53" s="104"/>
      <c r="F53" s="104"/>
      <c r="G53" s="104"/>
      <c r="H53" s="104"/>
      <c r="I53"/>
      <c r="J53" s="122"/>
      <c r="K53" s="122"/>
      <c r="L53" s="122"/>
      <c r="M53" s="122"/>
      <c r="N53" s="39"/>
      <c r="O53" s="39"/>
      <c r="P53" s="122"/>
      <c r="Q53" s="122"/>
      <c r="R53" s="122"/>
      <c r="S53" s="122"/>
      <c r="T53" s="122"/>
      <c r="U53" s="122"/>
      <c r="V53" s="1"/>
      <c r="W53"/>
      <c r="X53"/>
      <c r="Y53"/>
      <c r="Z53"/>
    </row>
    <row r="54" spans="1:26" ht="14.25" x14ac:dyDescent="0.15">
      <c r="A54" s="2" t="s">
        <v>136</v>
      </c>
      <c r="B54" s="125" t="s">
        <v>100</v>
      </c>
      <c r="C54" s="125"/>
      <c r="D54" s="125"/>
      <c r="E54" s="125"/>
      <c r="F54" s="125"/>
      <c r="G54" s="125"/>
      <c r="H54" s="125"/>
      <c r="I54" s="3"/>
      <c r="J54" s="105"/>
      <c r="K54" s="105"/>
      <c r="L54" s="105"/>
      <c r="M54" s="105"/>
      <c r="N54" s="3"/>
      <c r="O54" s="3"/>
      <c r="P54" s="105"/>
      <c r="Q54" s="105"/>
      <c r="R54" s="105"/>
      <c r="S54" s="105"/>
      <c r="T54" s="105"/>
      <c r="U54" s="105"/>
      <c r="V54" s="4" t="s">
        <v>8</v>
      </c>
      <c r="W54" s="3">
        <v>120</v>
      </c>
      <c r="X54" s="3" t="s">
        <v>27</v>
      </c>
      <c r="Y54" s="5" t="s">
        <v>10</v>
      </c>
    </row>
    <row r="55" spans="1:26" s="2" customFormat="1" ht="22.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6" ht="14.25" x14ac:dyDescent="0.15">
      <c r="A56" s="2" t="s">
        <v>141</v>
      </c>
      <c r="B56" s="125" t="s">
        <v>100</v>
      </c>
      <c r="C56" s="125"/>
      <c r="D56" s="125"/>
      <c r="E56" s="125"/>
      <c r="F56" s="125"/>
      <c r="G56" s="125"/>
      <c r="H56" s="125"/>
      <c r="I56" s="3"/>
      <c r="J56" s="105"/>
      <c r="K56" s="105"/>
      <c r="L56" s="105"/>
      <c r="M56" s="105"/>
      <c r="N56" s="3"/>
      <c r="O56" s="3"/>
      <c r="P56" s="105"/>
      <c r="Q56" s="105"/>
      <c r="R56" s="105"/>
      <c r="S56" s="105"/>
      <c r="T56" s="105"/>
      <c r="U56" s="105"/>
      <c r="V56" s="4" t="s">
        <v>8</v>
      </c>
      <c r="W56" s="3">
        <v>120</v>
      </c>
      <c r="X56" s="3" t="s">
        <v>27</v>
      </c>
      <c r="Y56" s="5" t="s">
        <v>10</v>
      </c>
      <c r="Z56" s="2"/>
    </row>
    <row r="57" spans="1:26" s="2" customFormat="1" ht="22.5" customHeight="1" thickBo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ht="14.25" thickTop="1" x14ac:dyDescent="0.15">
      <c r="A58" s="15"/>
      <c r="B58" s="15"/>
      <c r="C58" s="51"/>
      <c r="D58" s="51"/>
      <c r="E58" s="51"/>
      <c r="F58" s="51"/>
      <c r="G58" s="51"/>
      <c r="H58" s="51"/>
      <c r="I58" s="15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1"/>
      <c r="W58" s="15"/>
      <c r="X58" s="15"/>
      <c r="Y58" s="15"/>
    </row>
    <row r="59" spans="1:26" x14ac:dyDescent="0.15">
      <c r="C59" s="104" t="s">
        <v>85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</row>
    <row r="61" spans="1:26" x14ac:dyDescent="0.15">
      <c r="C61" s="104" t="s">
        <v>22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"/>
      <c r="R61" s="1"/>
    </row>
  </sheetData>
  <protectedRanges>
    <protectedRange sqref="F9 E11:E12 N11 E15 G15 E46 G46 E22 G22 E39 G39" name="範囲1"/>
  </protectedRanges>
  <mergeCells count="96">
    <mergeCell ref="B52:H52"/>
    <mergeCell ref="J52:L52"/>
    <mergeCell ref="N52:O52"/>
    <mergeCell ref="P52:U52"/>
    <mergeCell ref="P56:U56"/>
    <mergeCell ref="C53:H53"/>
    <mergeCell ref="J53:M53"/>
    <mergeCell ref="P53:U53"/>
    <mergeCell ref="B54:H54"/>
    <mergeCell ref="J54:M54"/>
    <mergeCell ref="P54:U54"/>
    <mergeCell ref="W28:X28"/>
    <mergeCell ref="C29:H29"/>
    <mergeCell ref="J29:M29"/>
    <mergeCell ref="P29:U29"/>
    <mergeCell ref="P48:U48"/>
    <mergeCell ref="B39:C39"/>
    <mergeCell ref="B41:H41"/>
    <mergeCell ref="J41:M41"/>
    <mergeCell ref="P41:U41"/>
    <mergeCell ref="B43:H43"/>
    <mergeCell ref="J43:M43"/>
    <mergeCell ref="P43:U43"/>
    <mergeCell ref="C44:H44"/>
    <mergeCell ref="J44:M44"/>
    <mergeCell ref="P44:U44"/>
    <mergeCell ref="C33:H33"/>
    <mergeCell ref="C59:S59"/>
    <mergeCell ref="C61:P61"/>
    <mergeCell ref="B36:H36"/>
    <mergeCell ref="J36:M36"/>
    <mergeCell ref="P36:U36"/>
    <mergeCell ref="B46:C46"/>
    <mergeCell ref="B48:H48"/>
    <mergeCell ref="J48:M48"/>
    <mergeCell ref="B50:H50"/>
    <mergeCell ref="J50:O50"/>
    <mergeCell ref="P50:U50"/>
    <mergeCell ref="C51:H51"/>
    <mergeCell ref="J51:M51"/>
    <mergeCell ref="P51:U51"/>
    <mergeCell ref="B56:H56"/>
    <mergeCell ref="J56:M56"/>
    <mergeCell ref="J33:M33"/>
    <mergeCell ref="P33:U33"/>
    <mergeCell ref="B34:H34"/>
    <mergeCell ref="J34:M34"/>
    <mergeCell ref="P34:U34"/>
    <mergeCell ref="C27:H27"/>
    <mergeCell ref="J27:M27"/>
    <mergeCell ref="P27:U27"/>
    <mergeCell ref="B32:H32"/>
    <mergeCell ref="J32:L32"/>
    <mergeCell ref="N32:O32"/>
    <mergeCell ref="P32:U32"/>
    <mergeCell ref="J30:L30"/>
    <mergeCell ref="N30:O30"/>
    <mergeCell ref="P30:U30"/>
    <mergeCell ref="B30:H30"/>
    <mergeCell ref="B28:H28"/>
    <mergeCell ref="J28:O28"/>
    <mergeCell ref="P28:U28"/>
    <mergeCell ref="B22:C22"/>
    <mergeCell ref="B24:H24"/>
    <mergeCell ref="J24:M24"/>
    <mergeCell ref="P24:U24"/>
    <mergeCell ref="B26:H26"/>
    <mergeCell ref="J26:O26"/>
    <mergeCell ref="P26:U26"/>
    <mergeCell ref="B19:H19"/>
    <mergeCell ref="J19:M19"/>
    <mergeCell ref="P19:U19"/>
    <mergeCell ref="Q11:R11"/>
    <mergeCell ref="C12:D12"/>
    <mergeCell ref="E12:H12"/>
    <mergeCell ref="J12:M12"/>
    <mergeCell ref="N12:P12"/>
    <mergeCell ref="Q12:R12"/>
    <mergeCell ref="I13:R13"/>
    <mergeCell ref="B15:C15"/>
    <mergeCell ref="B17:H17"/>
    <mergeCell ref="J17:M17"/>
    <mergeCell ref="P17:U17"/>
    <mergeCell ref="C8:I8"/>
    <mergeCell ref="C9:D9"/>
    <mergeCell ref="F9:N9"/>
    <mergeCell ref="C11:D11"/>
    <mergeCell ref="E11:H11"/>
    <mergeCell ref="J11:M11"/>
    <mergeCell ref="N11:P11"/>
    <mergeCell ref="W2:Y2"/>
    <mergeCell ref="C3:U5"/>
    <mergeCell ref="E6:I6"/>
    <mergeCell ref="F7:G7"/>
    <mergeCell ref="H7:M7"/>
    <mergeCell ref="Q7:V7"/>
  </mergeCells>
  <phoneticPr fontId="1"/>
  <dataValidations count="1">
    <dataValidation allowBlank="1" showInputMessage="1" sqref="J28:O28" xr:uid="{00000000-0002-0000-0800-000000000000}"/>
  </dataValidations>
  <hyperlinks>
    <hyperlink ref="W2:Y2" location="目次!A1" display="戻る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209550</xdr:rowOff>
                  </from>
                  <to>
                    <xdr:col>19</xdr:col>
                    <xdr:colOff>28575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5" name="Check Box 2">
              <controlPr defaultSize="0" autoFill="0" autoLine="0" autoPict="0">
                <anchor moveWithCells="1">
                  <from>
                    <xdr:col>20</xdr:col>
                    <xdr:colOff>47625</xdr:colOff>
                    <xdr:row>5</xdr:row>
                    <xdr:rowOff>200025</xdr:rowOff>
                  </from>
                  <to>
                    <xdr:col>21</xdr:col>
                    <xdr:colOff>85725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00000000-0002-0000-0800-000001000000}">
          <x14:formula1>
            <xm:f>目次!$F$28:$F$40</xm:f>
          </x14:formula1>
          <xm:sqref>C3:U5</xm:sqref>
        </x14:dataValidation>
        <x14:dataValidation type="list" allowBlank="1" showInputMessage="1" xr:uid="{00000000-0002-0000-0800-000002000000}">
          <x14:formula1>
            <xm:f>MST!$F$4:$F$17</xm:f>
          </x14:formula1>
          <xm:sqref>B28:H28</xm:sqref>
        </x14:dataValidation>
        <x14:dataValidation type="list" allowBlank="1" showInputMessage="1" showErrorMessage="1" xr:uid="{00000000-0002-0000-0800-000003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800-000004000000}">
          <x14:formula1>
            <xm:f>MST!$B$4:$B$17</xm:f>
          </x14:formula1>
          <xm:sqref>B26 B32:H32 B17:H17 B19:H19 B24:H24 B34:H34 B36:H36 B30:H30 B50 B52:H52 B48:H48 B54:H54 B56:H56 B41:H41 B43:H43</xm:sqref>
        </x14:dataValidation>
        <x14:dataValidation type="list" allowBlank="1" showInputMessage="1" showErrorMessage="1" xr:uid="{00000000-0002-0000-0800-000005000000}">
          <x14:formula1>
            <xm:f>MST!$F$4:$F$17</xm:f>
          </x14:formula1>
          <xm:sqref>J26:L26 J50:L50</xm:sqref>
        </x14:dataValidation>
        <x14:dataValidation type="list" allowBlank="1" showInputMessage="1" showErrorMessage="1" xr:uid="{00000000-0002-0000-0800-000006000000}">
          <x14:formula1>
            <xm:f>MST!$D$4:$D$17</xm:f>
          </x14:formula1>
          <xm:sqref>P26:U26 P17:U17 P19:U19 P24:U24 P34:U34 P36:U36 P28:U28 P50:U50 P48:U48 P54:U54 P56:U56 P41:U41 P43:U43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目次</vt:lpstr>
      <vt:lpstr>雛形</vt:lpstr>
      <vt:lpstr>MST</vt:lpstr>
      <vt:lpstr>GC(膀胱癌)</vt:lpstr>
      <vt:lpstr>M-VAC</vt:lpstr>
      <vt:lpstr>THP+CDDP（動注）</vt:lpstr>
      <vt:lpstr>BCG膀注</vt:lpstr>
      <vt:lpstr>ピノルビン膀注</vt:lpstr>
      <vt:lpstr>ゲムシタビン+パクリタキセル</vt:lpstr>
      <vt:lpstr>キイトルーダ</vt:lpstr>
      <vt:lpstr>DTX+PSL</vt:lpstr>
      <vt:lpstr>DTX+EP</vt:lpstr>
      <vt:lpstr>カバジタキセル</vt:lpstr>
      <vt:lpstr>BEP療法</vt:lpstr>
      <vt:lpstr>'DTX+EP'!Print_Area</vt:lpstr>
      <vt:lpstr>'DTX+PSL'!Print_Area</vt:lpstr>
      <vt:lpstr>カバジタキセル!Print_Area</vt:lpstr>
      <vt:lpstr>キイトルーダ!Print_Area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済生会二日市病院薬剤部</dc:creator>
  <cp:lastModifiedBy>tamaki.haruna</cp:lastModifiedBy>
  <cp:lastPrinted>2019-08-30T03:36:08Z</cp:lastPrinted>
  <dcterms:created xsi:type="dcterms:W3CDTF">2013-06-10T12:15:12Z</dcterms:created>
  <dcterms:modified xsi:type="dcterms:W3CDTF">2023-11-28T05:27:02Z</dcterms:modified>
</cp:coreProperties>
</file>